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<sst xmlns="http://schemas.openxmlformats.org/spreadsheetml/2006/main" count="326" uniqueCount="135">
  <si>
    <t xml:space="preserve">ООО ЖЭУ </t>
  </si>
  <si>
    <t>площадь</t>
  </si>
  <si>
    <t>кол. жил.</t>
  </si>
  <si>
    <t>Текущий ремонт ж/зданий</t>
  </si>
  <si>
    <t>упр.жил.фондом</t>
  </si>
  <si>
    <t>кап.ремонт</t>
  </si>
  <si>
    <t>найм жилого пом.</t>
  </si>
  <si>
    <t>Уборка л/к</t>
  </si>
  <si>
    <t>Уборка террит.</t>
  </si>
  <si>
    <t>Обслуж.м/пров.</t>
  </si>
  <si>
    <t>Тек.ремонт в/д с.т.с.</t>
  </si>
  <si>
    <t>Тек.ремонт в/д ц.о.</t>
  </si>
  <si>
    <t>Тек.ремонт в/д ц.о. с узл.регул.</t>
  </si>
  <si>
    <t>Тек.ремонт в/д ц.о. без узл.регул.</t>
  </si>
  <si>
    <t>Обсл.газ/сетей</t>
  </si>
  <si>
    <t>Долг</t>
  </si>
  <si>
    <t>ИТОГО</t>
  </si>
  <si>
    <t>48/01</t>
  </si>
  <si>
    <t>Автозаводский 40/105</t>
  </si>
  <si>
    <t>начисл</t>
  </si>
  <si>
    <t>оплачено</t>
  </si>
  <si>
    <t>48/03</t>
  </si>
  <si>
    <t>ул. Чулман 102</t>
  </si>
  <si>
    <t>48/04</t>
  </si>
  <si>
    <t>Автозаводский 44</t>
  </si>
  <si>
    <t>48/05</t>
  </si>
  <si>
    <t>Автозаводский 42</t>
  </si>
  <si>
    <t>48/06</t>
  </si>
  <si>
    <t>ул.Ш.Усманова,  д.109</t>
  </si>
  <si>
    <t>48/11</t>
  </si>
  <si>
    <t>ул. Чулман 110</t>
  </si>
  <si>
    <t>48/13</t>
  </si>
  <si>
    <t>ул.Ш.Усманова,  д.111</t>
  </si>
  <si>
    <t>48/15</t>
  </si>
  <si>
    <t>ул. Ш.Усманова 113</t>
  </si>
  <si>
    <t>48/16</t>
  </si>
  <si>
    <t>ул. Чулман 114</t>
  </si>
  <si>
    <t>48/17</t>
  </si>
  <si>
    <t>ул.Татарстан 29</t>
  </si>
  <si>
    <t>48/18</t>
  </si>
  <si>
    <t>ул.Татарстан 31</t>
  </si>
  <si>
    <t>48/20</t>
  </si>
  <si>
    <t>ул.Татарстан,   д.25/117</t>
  </si>
  <si>
    <t>48/21</t>
  </si>
  <si>
    <t>ул.Ш.Усманова,    д.115</t>
  </si>
  <si>
    <t>Итого:</t>
  </si>
  <si>
    <t>49/02</t>
  </si>
  <si>
    <t>ул.Ш.Усманова,    д.108</t>
  </si>
  <si>
    <t>49/03</t>
  </si>
  <si>
    <t>Автозаводский 36</t>
  </si>
  <si>
    <t>49/05</t>
  </si>
  <si>
    <t>Автозаводский 34</t>
  </si>
  <si>
    <t>49/06</t>
  </si>
  <si>
    <t>пр. Сююм, д.81/30</t>
  </si>
  <si>
    <t>49/08</t>
  </si>
  <si>
    <t>ул.Ш.Усманова 114</t>
  </si>
  <si>
    <t>49/10</t>
  </si>
  <si>
    <t>пр. Сююм.85</t>
  </si>
  <si>
    <t>49/11</t>
  </si>
  <si>
    <t>пр. Сююм.83</t>
  </si>
  <si>
    <t>49/13</t>
  </si>
  <si>
    <t>ул.Ш.Усманова,    д.118</t>
  </si>
  <si>
    <t>49/15</t>
  </si>
  <si>
    <t>пр.Сююм.89</t>
  </si>
  <si>
    <t>49/18</t>
  </si>
  <si>
    <t>ул.Ш.Усманова 120</t>
  </si>
  <si>
    <t>49/21</t>
  </si>
  <si>
    <t>ул. Домостр.  Д 2</t>
  </si>
  <si>
    <t>49/22</t>
  </si>
  <si>
    <t>пр-кт Сююмбике 91</t>
  </si>
  <si>
    <t>49/23</t>
  </si>
  <si>
    <t>ул.Ш.Усманова,    д124</t>
  </si>
  <si>
    <t>49/24</t>
  </si>
  <si>
    <t>ул.Татарстан, д.21</t>
  </si>
  <si>
    <t>49/25</t>
  </si>
  <si>
    <t>пр Сююм.95</t>
  </si>
  <si>
    <t>49/27</t>
  </si>
  <si>
    <t>ул. Татарстан, 23/126</t>
  </si>
  <si>
    <t>49/29</t>
  </si>
  <si>
    <t>пр. Сююмбике 93</t>
  </si>
  <si>
    <t>49/25 А</t>
  </si>
  <si>
    <t>пр.Сююмбике 97</t>
  </si>
  <si>
    <t>50/01</t>
  </si>
  <si>
    <t>ул.Ш.Усманова, д.119/22</t>
  </si>
  <si>
    <t>50/02</t>
  </si>
  <si>
    <t>ул.Татарстан, д.24</t>
  </si>
  <si>
    <t>50/03</t>
  </si>
  <si>
    <t>ул.Татарстан, д.28</t>
  </si>
  <si>
    <t>50/04</t>
  </si>
  <si>
    <t>ул.Татарстан, д.30/116</t>
  </si>
  <si>
    <t>50/05</t>
  </si>
  <si>
    <t>ш.Усманова, д.123</t>
  </si>
  <si>
    <t>50/06</t>
  </si>
  <si>
    <t>Ш.Усманова  д. 121</t>
  </si>
  <si>
    <t>50/07</t>
  </si>
  <si>
    <t>ул.Чулман, д.126</t>
  </si>
  <si>
    <t>50/11</t>
  </si>
  <si>
    <t>ул.Ш.Усманова, д.127</t>
  </si>
  <si>
    <t>50/13</t>
  </si>
  <si>
    <t>ул.Ш.Усманова, д.129</t>
  </si>
  <si>
    <t>50/14</t>
  </si>
  <si>
    <t>ул.Чулман, д.128</t>
  </si>
  <si>
    <t>50/15</t>
  </si>
  <si>
    <t>ул.Яшлек, д.51</t>
  </si>
  <si>
    <t>51/01</t>
  </si>
  <si>
    <t>ул.Татарстан, д.18/99</t>
  </si>
  <si>
    <t>51/03</t>
  </si>
  <si>
    <t>пр.Сююмбике 101</t>
  </si>
  <si>
    <t>51/04</t>
  </si>
  <si>
    <t>пр. Сююмбике 105</t>
  </si>
  <si>
    <t>51/07</t>
  </si>
  <si>
    <t>ул.Ш.Усманова, д.136/147</t>
  </si>
  <si>
    <t>51/10</t>
  </si>
  <si>
    <t>ул.Ш.Усманова, д.130</t>
  </si>
  <si>
    <t>50/12</t>
  </si>
  <si>
    <t>ул.Ш.Усманова, д.135/49</t>
  </si>
  <si>
    <t>49/27 А</t>
  </si>
  <si>
    <t>ул. Татарстан, д. 19</t>
  </si>
  <si>
    <t>КОиРЗ</t>
  </si>
  <si>
    <t>Комсомольская дом 2</t>
  </si>
  <si>
    <t>Радищева дом 7А</t>
  </si>
  <si>
    <t>Радищева  дом 8</t>
  </si>
  <si>
    <t>Радищева  дом 9</t>
  </si>
  <si>
    <t>Радищева дом 10</t>
  </si>
  <si>
    <t>Радищева дом 11</t>
  </si>
  <si>
    <t>Санаторная дом 1</t>
  </si>
  <si>
    <t>ИТОГО Тарловка</t>
  </si>
  <si>
    <t>Магистральная дом 20</t>
  </si>
  <si>
    <t>Всего</t>
  </si>
  <si>
    <t xml:space="preserve">Начисление квартплаты по статьям затрат за март 2012 года по п. Тарловка </t>
  </si>
  <si>
    <t>Начисление квартплаты по статьям затрат за 2013 год по ООО ЖЭУ 48</t>
  </si>
  <si>
    <t>Начисление квартплаты по статьям затрат за  2013год по ООО ЖЭУ 49</t>
  </si>
  <si>
    <t>Начисление квартплаты по статьям затрат за  2013 год по ООО ЖЭУ 50</t>
  </si>
  <si>
    <t>Начисление квартплаты по статьям затрат за  2013 год по ООО ЖЭУ 51</t>
  </si>
  <si>
    <t>ППА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</si>
</sst>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i/>
      <sz val="14"/>
      <name val="Arial Cyr"/>
      <family val="2"/>
    </font>
    <font>
      <sz val="11"/>
      <name val="Arial Cyr"/>
      <family val="2"/>
    </font>
    <font>
      <b/>
      <i/>
      <sz val="13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3" fontId="4" fillId="35" borderId="14" xfId="0" applyNumberFormat="1" applyFont="1" applyFill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3" fontId="4" fillId="35" borderId="15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eo\peo\&#1082;&#1074;&#1072;&#1088;&#1090;&#1087;&#1083;&#1072;&#1090;&#1072;\2013%20&#1075;&#1086;&#1076;\2.&#1087;&#1086;%20&#1076;&#1086;&#1084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за 9 мес."/>
      <sheetName val="октябрь"/>
      <sheetName val="ноябрь"/>
      <sheetName val="декабрь"/>
      <sheetName val="за год"/>
    </sheetNames>
    <sheetDataSet>
      <sheetData sheetId="12">
        <row r="117"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U117">
            <v>0</v>
          </cell>
          <cell r="V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U118">
            <v>0</v>
          </cell>
          <cell r="V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U119">
            <v>0</v>
          </cell>
          <cell r="V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U120">
            <v>0</v>
          </cell>
          <cell r="V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U121">
            <v>0</v>
          </cell>
          <cell r="V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U122">
            <v>0</v>
          </cell>
          <cell r="V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U123">
            <v>0</v>
          </cell>
          <cell r="V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U124">
            <v>0</v>
          </cell>
          <cell r="V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U125">
            <v>0</v>
          </cell>
          <cell r="V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U126">
            <v>0</v>
          </cell>
          <cell r="V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U127">
            <v>0</v>
          </cell>
          <cell r="V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U128">
            <v>0</v>
          </cell>
          <cell r="V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U129">
            <v>0</v>
          </cell>
          <cell r="V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U130">
            <v>0</v>
          </cell>
          <cell r="V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H55">
      <selection activeCell="A71" sqref="A71:T71"/>
    </sheetView>
  </sheetViews>
  <sheetFormatPr defaultColWidth="9.140625" defaultRowHeight="12.75"/>
  <cols>
    <col min="1" max="1" width="3.421875" style="1" customWidth="1"/>
    <col min="2" max="2" width="7.28125" style="1" customWidth="1"/>
    <col min="3" max="3" width="15.140625" style="1" customWidth="1"/>
    <col min="4" max="4" width="10.00390625" style="1" customWidth="1"/>
    <col min="5" max="5" width="12.00390625" style="1" customWidth="1"/>
    <col min="6" max="6" width="12.7109375" style="1" customWidth="1"/>
    <col min="7" max="7" width="12.8515625" style="1" customWidth="1"/>
    <col min="8" max="8" width="14.00390625" style="1" customWidth="1"/>
    <col min="9" max="9" width="14.28125" style="1" customWidth="1"/>
    <col min="10" max="10" width="11.8515625" style="1" customWidth="1"/>
    <col min="11" max="20" width="15.140625" style="1" customWidth="1"/>
    <col min="21" max="16384" width="9.140625" style="1" customWidth="1"/>
  </cols>
  <sheetData>
    <row r="1" spans="1:20" ht="18" customHeight="1">
      <c r="A1" s="115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67.5" customHeight="1" thickBot="1">
      <c r="A2" s="5"/>
      <c r="B2" s="5"/>
      <c r="C2" s="6" t="s">
        <v>0</v>
      </c>
      <c r="D2" s="7" t="s">
        <v>1</v>
      </c>
      <c r="E2" s="7" t="s">
        <v>2</v>
      </c>
      <c r="F2" s="5"/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134</v>
      </c>
      <c r="S2" s="7" t="s">
        <v>15</v>
      </c>
      <c r="T2" s="8" t="s">
        <v>16</v>
      </c>
    </row>
    <row r="3" spans="1:20" ht="15.75" customHeight="1" thickBot="1">
      <c r="A3" s="109">
        <v>1</v>
      </c>
      <c r="B3" s="104" t="s">
        <v>17</v>
      </c>
      <c r="C3" s="91" t="s">
        <v>18</v>
      </c>
      <c r="D3" s="96">
        <v>20666.45</v>
      </c>
      <c r="E3" s="96">
        <v>831</v>
      </c>
      <c r="F3" s="9" t="s">
        <v>19</v>
      </c>
      <c r="G3" s="10">
        <v>528721.42</v>
      </c>
      <c r="H3" s="10">
        <v>450211.6999999999</v>
      </c>
      <c r="I3" s="10">
        <v>934397</v>
      </c>
      <c r="J3" s="10">
        <v>55713.41000000002</v>
      </c>
      <c r="K3" s="10">
        <v>269383.98</v>
      </c>
      <c r="L3" s="10">
        <v>368653.49999999994</v>
      </c>
      <c r="M3" s="10">
        <v>221626.39000000004</v>
      </c>
      <c r="N3" s="10">
        <v>365733.13999999996</v>
      </c>
      <c r="O3" s="10">
        <v>0</v>
      </c>
      <c r="P3" s="10">
        <v>373842.81000000006</v>
      </c>
      <c r="Q3" s="10">
        <v>26669.83</v>
      </c>
      <c r="R3" s="10">
        <v>0</v>
      </c>
      <c r="S3" s="10">
        <v>0</v>
      </c>
      <c r="T3" s="11">
        <f aca="true" t="shared" si="0" ref="T3:T28">SUM(G3:S3)</f>
        <v>3594953.18</v>
      </c>
    </row>
    <row r="4" spans="1:20" ht="15.75" thickBot="1">
      <c r="A4" s="110"/>
      <c r="B4" s="105"/>
      <c r="C4" s="92"/>
      <c r="D4" s="97"/>
      <c r="E4" s="97"/>
      <c r="F4" s="13" t="s">
        <v>20</v>
      </c>
      <c r="G4" s="10">
        <v>530322.5299999999</v>
      </c>
      <c r="H4" s="10">
        <v>449010.17000000004</v>
      </c>
      <c r="I4" s="10">
        <v>926661.49</v>
      </c>
      <c r="J4" s="10">
        <v>69197.62999999999</v>
      </c>
      <c r="K4" s="10">
        <v>269567.78</v>
      </c>
      <c r="L4" s="10">
        <v>369585.97</v>
      </c>
      <c r="M4" s="10">
        <v>222826.36000000002</v>
      </c>
      <c r="N4" s="10">
        <v>366805.16</v>
      </c>
      <c r="O4" s="10">
        <v>39866.07000000001</v>
      </c>
      <c r="P4" s="10">
        <v>324288.18</v>
      </c>
      <c r="Q4" s="10">
        <v>25088.26</v>
      </c>
      <c r="R4" s="10">
        <v>0</v>
      </c>
      <c r="S4" s="10">
        <v>0</v>
      </c>
      <c r="T4" s="11">
        <f t="shared" si="0"/>
        <v>3593219.599999999</v>
      </c>
    </row>
    <row r="5" spans="1:20" ht="15.75" customHeight="1" thickBot="1">
      <c r="A5" s="109">
        <v>2</v>
      </c>
      <c r="B5" s="104" t="s">
        <v>21</v>
      </c>
      <c r="C5" s="91" t="s">
        <v>22</v>
      </c>
      <c r="D5" s="96">
        <v>1473.69</v>
      </c>
      <c r="E5" s="96">
        <v>759</v>
      </c>
      <c r="F5" s="9" t="s">
        <v>19</v>
      </c>
      <c r="G5" s="10">
        <v>371438.63999999996</v>
      </c>
      <c r="H5" s="10">
        <v>316286.52</v>
      </c>
      <c r="I5" s="10">
        <v>624993.1000000001</v>
      </c>
      <c r="J5" s="10">
        <v>68429.2</v>
      </c>
      <c r="K5" s="10">
        <v>189033.73000000004</v>
      </c>
      <c r="L5" s="10">
        <v>258929.75</v>
      </c>
      <c r="M5" s="10">
        <v>155696.36</v>
      </c>
      <c r="N5" s="10">
        <v>286958.34</v>
      </c>
      <c r="O5" s="10">
        <v>0</v>
      </c>
      <c r="P5" s="10">
        <v>281372.92999999993</v>
      </c>
      <c r="Q5" s="10">
        <v>0</v>
      </c>
      <c r="R5" s="10">
        <v>0</v>
      </c>
      <c r="S5" s="10">
        <v>0</v>
      </c>
      <c r="T5" s="11">
        <f t="shared" si="0"/>
        <v>2553138.5699999994</v>
      </c>
    </row>
    <row r="6" spans="1:20" ht="15.75" thickBot="1">
      <c r="A6" s="110"/>
      <c r="B6" s="105"/>
      <c r="C6" s="92"/>
      <c r="D6" s="97"/>
      <c r="E6" s="97"/>
      <c r="F6" s="13" t="s">
        <v>20</v>
      </c>
      <c r="G6" s="10">
        <v>377836.09</v>
      </c>
      <c r="H6" s="10">
        <v>318430.81</v>
      </c>
      <c r="I6" s="10">
        <v>637084.71</v>
      </c>
      <c r="J6" s="10">
        <v>65892.35</v>
      </c>
      <c r="K6" s="10">
        <v>191071.81</v>
      </c>
      <c r="L6" s="10">
        <v>263314.58999999997</v>
      </c>
      <c r="M6" s="10">
        <v>158990.05000000002</v>
      </c>
      <c r="N6" s="10">
        <v>288560.16</v>
      </c>
      <c r="O6" s="10">
        <v>40161.649999999994</v>
      </c>
      <c r="P6" s="10">
        <v>234989.38</v>
      </c>
      <c r="Q6" s="10">
        <v>0</v>
      </c>
      <c r="R6" s="10">
        <v>0</v>
      </c>
      <c r="S6" s="10">
        <v>0</v>
      </c>
      <c r="T6" s="11">
        <f t="shared" si="0"/>
        <v>2576331.5999999996</v>
      </c>
    </row>
    <row r="7" spans="1:20" ht="15.75" customHeight="1" thickBot="1">
      <c r="A7" s="109">
        <v>3</v>
      </c>
      <c r="B7" s="104" t="s">
        <v>23</v>
      </c>
      <c r="C7" s="91" t="s">
        <v>24</v>
      </c>
      <c r="D7" s="96">
        <v>13734.39</v>
      </c>
      <c r="E7" s="96">
        <v>755</v>
      </c>
      <c r="F7" s="14" t="s">
        <v>19</v>
      </c>
      <c r="G7" s="10">
        <v>371915.55</v>
      </c>
      <c r="H7" s="10">
        <v>316691.94</v>
      </c>
      <c r="I7" s="10">
        <v>641644.95</v>
      </c>
      <c r="J7" s="10">
        <v>54045.39</v>
      </c>
      <c r="K7" s="10">
        <v>178671.05999999997</v>
      </c>
      <c r="L7" s="10">
        <v>259366.49999999997</v>
      </c>
      <c r="M7" s="10">
        <v>155898.81000000006</v>
      </c>
      <c r="N7" s="10">
        <v>257264.04</v>
      </c>
      <c r="O7" s="10">
        <v>0</v>
      </c>
      <c r="P7" s="10">
        <v>281720.10000000003</v>
      </c>
      <c r="Q7" s="10">
        <v>0</v>
      </c>
      <c r="R7" s="10">
        <v>0</v>
      </c>
      <c r="S7" s="10">
        <v>0</v>
      </c>
      <c r="T7" s="11">
        <f t="shared" si="0"/>
        <v>2517218.34</v>
      </c>
    </row>
    <row r="8" spans="1:20" ht="15.75" thickBot="1">
      <c r="A8" s="110"/>
      <c r="B8" s="105"/>
      <c r="C8" s="92"/>
      <c r="D8" s="97"/>
      <c r="E8" s="97"/>
      <c r="F8" s="5" t="s">
        <v>20</v>
      </c>
      <c r="G8" s="10">
        <v>368296.68</v>
      </c>
      <c r="H8" s="10">
        <v>312806.86</v>
      </c>
      <c r="I8" s="10">
        <v>634388.9</v>
      </c>
      <c r="J8" s="10">
        <v>58759.17</v>
      </c>
      <c r="K8" s="10">
        <v>176902.72999999998</v>
      </c>
      <c r="L8" s="10">
        <v>256638.18000000002</v>
      </c>
      <c r="M8" s="10">
        <v>155190.04</v>
      </c>
      <c r="N8" s="10">
        <v>254646.35</v>
      </c>
      <c r="O8" s="10">
        <v>27863.94</v>
      </c>
      <c r="P8" s="10">
        <v>242359.41</v>
      </c>
      <c r="Q8" s="10">
        <v>0</v>
      </c>
      <c r="R8" s="10">
        <v>0</v>
      </c>
      <c r="S8" s="10">
        <v>0</v>
      </c>
      <c r="T8" s="11">
        <f t="shared" si="0"/>
        <v>2487852.26</v>
      </c>
    </row>
    <row r="9" spans="1:20" ht="15.75" customHeight="1" thickBot="1">
      <c r="A9" s="109">
        <v>4</v>
      </c>
      <c r="B9" s="104" t="s">
        <v>25</v>
      </c>
      <c r="C9" s="91" t="s">
        <v>26</v>
      </c>
      <c r="D9" s="96">
        <v>14399.39</v>
      </c>
      <c r="E9" s="96">
        <v>690</v>
      </c>
      <c r="F9" s="9" t="s">
        <v>19</v>
      </c>
      <c r="G9" s="10">
        <v>369646.7399999999</v>
      </c>
      <c r="H9" s="10">
        <v>314760.06</v>
      </c>
      <c r="I9" s="10">
        <v>601725.5</v>
      </c>
      <c r="J9" s="10">
        <v>87691.05</v>
      </c>
      <c r="K9" s="10">
        <v>188236.47000000003</v>
      </c>
      <c r="L9" s="10">
        <v>257784.36000000002</v>
      </c>
      <c r="M9" s="10">
        <v>154946.34</v>
      </c>
      <c r="N9" s="10">
        <v>255695.04000000007</v>
      </c>
      <c r="O9" s="10">
        <v>-85</v>
      </c>
      <c r="P9" s="10">
        <v>280012.38</v>
      </c>
      <c r="Q9" s="10">
        <v>0</v>
      </c>
      <c r="R9" s="10">
        <v>0</v>
      </c>
      <c r="S9" s="10">
        <v>0</v>
      </c>
      <c r="T9" s="11">
        <f t="shared" si="0"/>
        <v>2510412.94</v>
      </c>
    </row>
    <row r="10" spans="1:20" ht="15.75" thickBot="1">
      <c r="A10" s="110"/>
      <c r="B10" s="105"/>
      <c r="C10" s="92"/>
      <c r="D10" s="97"/>
      <c r="E10" s="97"/>
      <c r="F10" s="13" t="s">
        <v>20</v>
      </c>
      <c r="G10" s="10">
        <v>369128.17000000004</v>
      </c>
      <c r="H10" s="10">
        <v>311183.69</v>
      </c>
      <c r="I10" s="10">
        <v>598312.02</v>
      </c>
      <c r="J10" s="10">
        <v>95509.86</v>
      </c>
      <c r="K10" s="10">
        <v>187010.93000000002</v>
      </c>
      <c r="L10" s="10">
        <v>257703.36000000002</v>
      </c>
      <c r="M10" s="10">
        <v>155317.77000000002</v>
      </c>
      <c r="N10" s="10">
        <v>256169.07</v>
      </c>
      <c r="O10" s="10">
        <v>36608.479999999996</v>
      </c>
      <c r="P10" s="10">
        <v>232700.57999999996</v>
      </c>
      <c r="Q10" s="10">
        <v>0</v>
      </c>
      <c r="R10" s="10">
        <v>0</v>
      </c>
      <c r="S10" s="10">
        <v>0</v>
      </c>
      <c r="T10" s="11">
        <f t="shared" si="0"/>
        <v>2499643.93</v>
      </c>
    </row>
    <row r="11" spans="1:20" ht="15.75" customHeight="1" thickBot="1">
      <c r="A11" s="109">
        <v>5</v>
      </c>
      <c r="B11" s="104" t="s">
        <v>27</v>
      </c>
      <c r="C11" s="91" t="s">
        <v>28</v>
      </c>
      <c r="D11" s="82">
        <v>14628.36</v>
      </c>
      <c r="E11" s="82">
        <v>720</v>
      </c>
      <c r="F11" s="15" t="s">
        <v>19</v>
      </c>
      <c r="G11" s="10">
        <v>369505.41</v>
      </c>
      <c r="H11" s="10">
        <v>314639.04000000004</v>
      </c>
      <c r="I11" s="10">
        <v>648156.5</v>
      </c>
      <c r="J11" s="10">
        <v>43592</v>
      </c>
      <c r="K11" s="10">
        <v>144739.69</v>
      </c>
      <c r="L11" s="10">
        <v>257606.63999999998</v>
      </c>
      <c r="M11" s="10">
        <v>154888.25</v>
      </c>
      <c r="N11" s="10">
        <v>264973.37</v>
      </c>
      <c r="O11" s="10">
        <v>0</v>
      </c>
      <c r="P11" s="10">
        <v>140069.8</v>
      </c>
      <c r="Q11" s="10">
        <v>134628.94999999998</v>
      </c>
      <c r="R11" s="10">
        <v>0</v>
      </c>
      <c r="S11" s="10">
        <v>0</v>
      </c>
      <c r="T11" s="11">
        <f t="shared" si="0"/>
        <v>2472799.65</v>
      </c>
    </row>
    <row r="12" spans="1:20" ht="15.75" thickBot="1">
      <c r="A12" s="110"/>
      <c r="B12" s="105"/>
      <c r="C12" s="92"/>
      <c r="D12" s="83"/>
      <c r="E12" s="83"/>
      <c r="F12" s="16" t="s">
        <v>20</v>
      </c>
      <c r="G12" s="10">
        <v>377309.59</v>
      </c>
      <c r="H12" s="10">
        <v>318484.10000000003</v>
      </c>
      <c r="I12" s="10">
        <v>647292.8300000001</v>
      </c>
      <c r="J12" s="10">
        <v>53821.83</v>
      </c>
      <c r="K12" s="10">
        <v>146511.6</v>
      </c>
      <c r="L12" s="10">
        <v>263125.92000000004</v>
      </c>
      <c r="M12" s="10">
        <v>158928.34999999998</v>
      </c>
      <c r="N12" s="10">
        <v>267277.53</v>
      </c>
      <c r="O12" s="10">
        <v>37170.70999999999</v>
      </c>
      <c r="P12" s="10">
        <v>102706.10999999999</v>
      </c>
      <c r="Q12" s="10">
        <v>130765.09</v>
      </c>
      <c r="R12" s="10">
        <v>0</v>
      </c>
      <c r="S12" s="10">
        <v>1636.44</v>
      </c>
      <c r="T12" s="11">
        <f t="shared" si="0"/>
        <v>2505030.0999999996</v>
      </c>
    </row>
    <row r="13" spans="1:20" ht="15.75" customHeight="1" thickBot="1">
      <c r="A13" s="109">
        <v>6</v>
      </c>
      <c r="B13" s="104" t="s">
        <v>29</v>
      </c>
      <c r="C13" s="91" t="s">
        <v>30</v>
      </c>
      <c r="D13" s="96">
        <v>43118.71</v>
      </c>
      <c r="E13" s="96">
        <v>1685</v>
      </c>
      <c r="F13" s="9" t="s">
        <v>19</v>
      </c>
      <c r="G13" s="10">
        <v>1133567.9000000001</v>
      </c>
      <c r="H13" s="10">
        <v>965244.3</v>
      </c>
      <c r="I13" s="10">
        <v>1978946.5</v>
      </c>
      <c r="J13" s="10">
        <v>142398.46000000002</v>
      </c>
      <c r="K13" s="10">
        <v>577279.4700000001</v>
      </c>
      <c r="L13" s="10">
        <v>790432.1200000001</v>
      </c>
      <c r="M13" s="10">
        <v>475163.52</v>
      </c>
      <c r="N13" s="10">
        <v>784121.84</v>
      </c>
      <c r="O13" s="10">
        <v>0</v>
      </c>
      <c r="P13" s="10">
        <v>801521.83</v>
      </c>
      <c r="Q13" s="10">
        <v>57176.33</v>
      </c>
      <c r="R13" s="10">
        <v>0</v>
      </c>
      <c r="S13" s="10">
        <v>0</v>
      </c>
      <c r="T13" s="11">
        <f t="shared" si="0"/>
        <v>7705852.27</v>
      </c>
    </row>
    <row r="14" spans="1:20" ht="15.75" thickBot="1">
      <c r="A14" s="110"/>
      <c r="B14" s="105"/>
      <c r="C14" s="92"/>
      <c r="D14" s="97"/>
      <c r="E14" s="97"/>
      <c r="F14" s="13" t="s">
        <v>20</v>
      </c>
      <c r="G14" s="10">
        <v>1127197.8900000001</v>
      </c>
      <c r="H14" s="10">
        <v>956731.29</v>
      </c>
      <c r="I14" s="10">
        <v>1974419.4899999998</v>
      </c>
      <c r="J14" s="10">
        <v>148639.11000000002</v>
      </c>
      <c r="K14" s="10">
        <v>571985.91</v>
      </c>
      <c r="L14" s="10">
        <v>785504.49</v>
      </c>
      <c r="M14" s="10">
        <v>473424.48</v>
      </c>
      <c r="N14" s="10">
        <v>779069.04</v>
      </c>
      <c r="O14" s="10">
        <v>89517.5</v>
      </c>
      <c r="P14" s="10">
        <v>681208.75</v>
      </c>
      <c r="Q14" s="10">
        <v>54379.78</v>
      </c>
      <c r="R14" s="10">
        <v>0</v>
      </c>
      <c r="S14" s="10">
        <v>0</v>
      </c>
      <c r="T14" s="11">
        <f t="shared" si="0"/>
        <v>7642077.73</v>
      </c>
    </row>
    <row r="15" spans="1:20" ht="15.75" customHeight="1" thickBot="1">
      <c r="A15" s="109">
        <v>7</v>
      </c>
      <c r="B15" s="104" t="s">
        <v>31</v>
      </c>
      <c r="C15" s="91" t="s">
        <v>32</v>
      </c>
      <c r="D15" s="82">
        <v>19411.79</v>
      </c>
      <c r="E15" s="82">
        <v>866</v>
      </c>
      <c r="F15" s="17" t="s">
        <v>19</v>
      </c>
      <c r="G15" s="10">
        <v>527588.11</v>
      </c>
      <c r="H15" s="10">
        <v>450200.19999999995</v>
      </c>
      <c r="I15" s="10">
        <v>939769</v>
      </c>
      <c r="J15" s="10">
        <v>48864.83999999999</v>
      </c>
      <c r="K15" s="10">
        <v>269371.67000000004</v>
      </c>
      <c r="L15" s="10">
        <v>368827.53</v>
      </c>
      <c r="M15" s="10">
        <v>221151.29</v>
      </c>
      <c r="N15" s="10">
        <v>364947.7100000001</v>
      </c>
      <c r="O15" s="10">
        <v>82.27</v>
      </c>
      <c r="P15" s="10">
        <v>399559.92</v>
      </c>
      <c r="Q15" s="10">
        <v>0</v>
      </c>
      <c r="R15" s="10">
        <v>0</v>
      </c>
      <c r="S15" s="10">
        <v>0</v>
      </c>
      <c r="T15" s="11">
        <f t="shared" si="0"/>
        <v>3590362.5400000005</v>
      </c>
    </row>
    <row r="16" spans="1:20" ht="15.75" thickBot="1">
      <c r="A16" s="110"/>
      <c r="B16" s="105"/>
      <c r="C16" s="92"/>
      <c r="D16" s="83"/>
      <c r="E16" s="83"/>
      <c r="F16" s="18" t="s">
        <v>20</v>
      </c>
      <c r="G16" s="10">
        <v>515768.72</v>
      </c>
      <c r="H16" s="10">
        <v>440304.35</v>
      </c>
      <c r="I16" s="10">
        <v>927971.0800000001</v>
      </c>
      <c r="J16" s="10">
        <v>51402.53</v>
      </c>
      <c r="K16" s="10">
        <v>263523.21</v>
      </c>
      <c r="L16" s="10">
        <v>360360.37000000005</v>
      </c>
      <c r="M16" s="10">
        <v>216478.33</v>
      </c>
      <c r="N16" s="10">
        <v>356429.88</v>
      </c>
      <c r="O16" s="10">
        <v>32036.149999999994</v>
      </c>
      <c r="P16" s="10">
        <v>347628.61</v>
      </c>
      <c r="Q16" s="10">
        <v>0</v>
      </c>
      <c r="R16" s="10">
        <v>0</v>
      </c>
      <c r="S16" s="10">
        <v>0</v>
      </c>
      <c r="T16" s="11">
        <f t="shared" si="0"/>
        <v>3511903.23</v>
      </c>
    </row>
    <row r="17" spans="1:20" ht="15.75" customHeight="1" thickBot="1">
      <c r="A17" s="109">
        <v>8</v>
      </c>
      <c r="B17" s="104" t="s">
        <v>33</v>
      </c>
      <c r="C17" s="91" t="s">
        <v>34</v>
      </c>
      <c r="D17" s="82">
        <v>13399.37</v>
      </c>
      <c r="E17" s="82">
        <v>637</v>
      </c>
      <c r="F17" s="17" t="s">
        <v>19</v>
      </c>
      <c r="G17" s="10">
        <v>385857.77999999997</v>
      </c>
      <c r="H17" s="10">
        <v>328888.13</v>
      </c>
      <c r="I17" s="10">
        <v>656744.5</v>
      </c>
      <c r="J17" s="10">
        <v>64293.68</v>
      </c>
      <c r="K17" s="10">
        <v>196783.55999999997</v>
      </c>
      <c r="L17" s="10">
        <v>269053.22</v>
      </c>
      <c r="M17" s="10">
        <v>161742.87</v>
      </c>
      <c r="N17" s="10">
        <v>298098</v>
      </c>
      <c r="O17" s="10">
        <v>0</v>
      </c>
      <c r="P17" s="10">
        <v>292294.92000000004</v>
      </c>
      <c r="Q17" s="10">
        <v>0</v>
      </c>
      <c r="R17" s="10">
        <v>0</v>
      </c>
      <c r="S17" s="10">
        <v>0</v>
      </c>
      <c r="T17" s="11">
        <f t="shared" si="0"/>
        <v>2653756.6599999997</v>
      </c>
    </row>
    <row r="18" spans="1:20" ht="15.75" thickBot="1">
      <c r="A18" s="110"/>
      <c r="B18" s="105"/>
      <c r="C18" s="92"/>
      <c r="D18" s="83"/>
      <c r="E18" s="83"/>
      <c r="F18" s="18" t="s">
        <v>20</v>
      </c>
      <c r="G18" s="10">
        <v>383240.4</v>
      </c>
      <c r="H18" s="10">
        <v>324478.73000000004</v>
      </c>
      <c r="I18" s="10">
        <v>652137.1599999999</v>
      </c>
      <c r="J18" s="10">
        <v>69126.76</v>
      </c>
      <c r="K18" s="10">
        <v>193024.87</v>
      </c>
      <c r="L18" s="10">
        <v>266121.73</v>
      </c>
      <c r="M18" s="10">
        <v>160138.51</v>
      </c>
      <c r="N18" s="10">
        <v>293799.69</v>
      </c>
      <c r="O18" s="10">
        <v>30806.65</v>
      </c>
      <c r="P18" s="10">
        <v>249716.68</v>
      </c>
      <c r="Q18" s="10">
        <v>0</v>
      </c>
      <c r="R18" s="10">
        <v>0</v>
      </c>
      <c r="S18" s="10">
        <v>0</v>
      </c>
      <c r="T18" s="11">
        <f t="shared" si="0"/>
        <v>2622591.18</v>
      </c>
    </row>
    <row r="19" spans="1:20" ht="15.75" customHeight="1" thickBot="1">
      <c r="A19" s="109">
        <v>9</v>
      </c>
      <c r="B19" s="104" t="s">
        <v>35</v>
      </c>
      <c r="C19" s="91" t="s">
        <v>36</v>
      </c>
      <c r="D19" s="96">
        <v>34643.98</v>
      </c>
      <c r="E19" s="96">
        <v>1472</v>
      </c>
      <c r="F19" s="14" t="s">
        <v>19</v>
      </c>
      <c r="G19" s="10">
        <v>933378.7300000001</v>
      </c>
      <c r="H19" s="10">
        <v>794784.2099999998</v>
      </c>
      <c r="I19" s="10">
        <v>1581560.2000000004</v>
      </c>
      <c r="J19" s="10">
        <v>162533.97999999998</v>
      </c>
      <c r="K19" s="10">
        <v>475369.26000000007</v>
      </c>
      <c r="L19" s="10">
        <v>650744.93</v>
      </c>
      <c r="M19" s="10">
        <v>391249.05</v>
      </c>
      <c r="N19" s="10">
        <v>659682.6800000002</v>
      </c>
      <c r="O19" s="10">
        <v>0</v>
      </c>
      <c r="P19" s="10">
        <v>707050.22</v>
      </c>
      <c r="Q19" s="10">
        <v>0</v>
      </c>
      <c r="R19" s="10">
        <v>0</v>
      </c>
      <c r="S19" s="10">
        <v>0</v>
      </c>
      <c r="T19" s="11">
        <f t="shared" si="0"/>
        <v>6356353.260000001</v>
      </c>
    </row>
    <row r="20" spans="1:20" ht="16.5" customHeight="1" thickBot="1">
      <c r="A20" s="110"/>
      <c r="B20" s="105"/>
      <c r="C20" s="92"/>
      <c r="D20" s="97"/>
      <c r="E20" s="97"/>
      <c r="F20" s="13" t="s">
        <v>20</v>
      </c>
      <c r="G20" s="10">
        <v>932733.9099999999</v>
      </c>
      <c r="H20" s="10">
        <v>796093.1200000001</v>
      </c>
      <c r="I20" s="10">
        <v>1579040.8900000001</v>
      </c>
      <c r="J20" s="10">
        <v>170368.77</v>
      </c>
      <c r="K20" s="10">
        <v>473180.74000000005</v>
      </c>
      <c r="L20" s="10">
        <v>650964.25</v>
      </c>
      <c r="M20" s="10">
        <v>392214.11</v>
      </c>
      <c r="N20" s="10">
        <v>659206.6</v>
      </c>
      <c r="O20" s="10">
        <v>74463.15000000001</v>
      </c>
      <c r="P20" s="10">
        <v>604864.51</v>
      </c>
      <c r="Q20" s="10">
        <v>108.51</v>
      </c>
      <c r="R20" s="10">
        <v>0</v>
      </c>
      <c r="S20" s="10">
        <v>0</v>
      </c>
      <c r="T20" s="11">
        <f t="shared" si="0"/>
        <v>6333238.56</v>
      </c>
    </row>
    <row r="21" spans="1:20" ht="15" customHeight="1" thickBot="1">
      <c r="A21" s="109">
        <v>10</v>
      </c>
      <c r="B21" s="104" t="s">
        <v>37</v>
      </c>
      <c r="C21" s="91" t="s">
        <v>38</v>
      </c>
      <c r="D21" s="113">
        <v>12985.02</v>
      </c>
      <c r="E21" s="111">
        <v>668</v>
      </c>
      <c r="F21" s="19" t="s">
        <v>19</v>
      </c>
      <c r="G21" s="10">
        <v>333001.38999999996</v>
      </c>
      <c r="H21" s="10">
        <v>283557.07000000007</v>
      </c>
      <c r="I21" s="10">
        <v>537855.1</v>
      </c>
      <c r="J21" s="10">
        <v>82542.73000000003</v>
      </c>
      <c r="K21" s="10">
        <v>169390.74</v>
      </c>
      <c r="L21" s="10">
        <v>232119.35</v>
      </c>
      <c r="M21" s="10">
        <v>139586.23999999996</v>
      </c>
      <c r="N21" s="10">
        <v>230347.85</v>
      </c>
      <c r="O21" s="10">
        <v>4.99</v>
      </c>
      <c r="P21" s="10">
        <v>0</v>
      </c>
      <c r="Q21" s="10">
        <v>224083.37999999995</v>
      </c>
      <c r="R21" s="10">
        <v>0</v>
      </c>
      <c r="S21" s="10">
        <v>0</v>
      </c>
      <c r="T21" s="11">
        <f t="shared" si="0"/>
        <v>2232488.8400000003</v>
      </c>
    </row>
    <row r="22" spans="1:20" ht="15.75" customHeight="1" thickBot="1">
      <c r="A22" s="110"/>
      <c r="B22" s="105"/>
      <c r="C22" s="92"/>
      <c r="D22" s="114"/>
      <c r="E22" s="112"/>
      <c r="F22" s="20" t="s">
        <v>20</v>
      </c>
      <c r="G22" s="10">
        <v>334222.05000000005</v>
      </c>
      <c r="H22" s="10">
        <v>279946.44999999995</v>
      </c>
      <c r="I22" s="10">
        <v>535203.59</v>
      </c>
      <c r="J22" s="10">
        <v>85823.84999999999</v>
      </c>
      <c r="K22" s="10">
        <v>169566.56</v>
      </c>
      <c r="L22" s="10">
        <v>233421.38</v>
      </c>
      <c r="M22" s="10">
        <v>140907.03</v>
      </c>
      <c r="N22" s="10">
        <v>232220.74</v>
      </c>
      <c r="O22" s="10">
        <v>36038.92</v>
      </c>
      <c r="P22" s="10">
        <v>0</v>
      </c>
      <c r="Q22" s="10">
        <v>186486.93000000002</v>
      </c>
      <c r="R22" s="10">
        <v>0</v>
      </c>
      <c r="S22" s="10">
        <v>2490.91</v>
      </c>
      <c r="T22" s="11">
        <f t="shared" si="0"/>
        <v>2236328.41</v>
      </c>
    </row>
    <row r="23" spans="1:20" ht="15.75" customHeight="1" thickBot="1">
      <c r="A23" s="109">
        <v>11</v>
      </c>
      <c r="B23" s="104" t="s">
        <v>39</v>
      </c>
      <c r="C23" s="91" t="s">
        <v>40</v>
      </c>
      <c r="D23" s="96">
        <v>6527.04</v>
      </c>
      <c r="E23" s="96">
        <v>348</v>
      </c>
      <c r="F23" s="14" t="s">
        <v>19</v>
      </c>
      <c r="G23" s="10">
        <v>165189.83999999997</v>
      </c>
      <c r="H23" s="10">
        <v>140661.36000000004</v>
      </c>
      <c r="I23" s="10">
        <v>278376.5999999999</v>
      </c>
      <c r="J23" s="10">
        <v>30090.860000000004</v>
      </c>
      <c r="K23" s="10">
        <v>84191.26999999999</v>
      </c>
      <c r="L23" s="10">
        <v>115199.76000000001</v>
      </c>
      <c r="M23" s="10">
        <v>69242.94000000002</v>
      </c>
      <c r="N23" s="10">
        <v>116750.76000000002</v>
      </c>
      <c r="O23" s="10">
        <v>0</v>
      </c>
      <c r="P23" s="10">
        <v>125135.04</v>
      </c>
      <c r="Q23" s="10">
        <v>0</v>
      </c>
      <c r="R23" s="10">
        <v>0</v>
      </c>
      <c r="S23" s="10">
        <v>0</v>
      </c>
      <c r="T23" s="11">
        <f t="shared" si="0"/>
        <v>1124838.43</v>
      </c>
    </row>
    <row r="24" spans="1:20" ht="16.5" customHeight="1" thickBot="1">
      <c r="A24" s="110"/>
      <c r="B24" s="105"/>
      <c r="C24" s="92"/>
      <c r="D24" s="97"/>
      <c r="E24" s="97"/>
      <c r="F24" s="13" t="s">
        <v>20</v>
      </c>
      <c r="G24" s="10">
        <v>168478.48000000004</v>
      </c>
      <c r="H24" s="10">
        <v>141834.16999999998</v>
      </c>
      <c r="I24" s="10">
        <v>286565.4</v>
      </c>
      <c r="J24" s="10">
        <v>26727.89</v>
      </c>
      <c r="K24" s="10">
        <v>85512.38999999998</v>
      </c>
      <c r="L24" s="10">
        <v>117434.57</v>
      </c>
      <c r="M24" s="10">
        <v>70939.25</v>
      </c>
      <c r="N24" s="10">
        <v>120067.45</v>
      </c>
      <c r="O24" s="10">
        <v>16186.619999999999</v>
      </c>
      <c r="P24" s="10">
        <v>106987.59</v>
      </c>
      <c r="Q24" s="10">
        <v>69.71</v>
      </c>
      <c r="R24" s="10">
        <v>0</v>
      </c>
      <c r="S24" s="10">
        <v>0</v>
      </c>
      <c r="T24" s="11">
        <f t="shared" si="0"/>
        <v>1140803.52</v>
      </c>
    </row>
    <row r="25" spans="1:20" ht="15" customHeight="1" thickBot="1">
      <c r="A25" s="109">
        <v>12</v>
      </c>
      <c r="B25" s="104" t="s">
        <v>41</v>
      </c>
      <c r="C25" s="91" t="s">
        <v>42</v>
      </c>
      <c r="D25" s="96">
        <v>12777.58</v>
      </c>
      <c r="E25" s="96">
        <v>640</v>
      </c>
      <c r="F25" s="9" t="s">
        <v>19</v>
      </c>
      <c r="G25" s="10">
        <v>326455.9799999999</v>
      </c>
      <c r="H25" s="10">
        <v>278039.44</v>
      </c>
      <c r="I25" s="10">
        <v>567959.5</v>
      </c>
      <c r="J25" s="10">
        <v>41796.53000000001</v>
      </c>
      <c r="K25" s="10">
        <v>156401.91999999998</v>
      </c>
      <c r="L25" s="10">
        <v>227720.74000000005</v>
      </c>
      <c r="M25" s="10">
        <v>136809.09</v>
      </c>
      <c r="N25" s="10">
        <v>252373.52999999997</v>
      </c>
      <c r="O25" s="10">
        <v>-2300.8</v>
      </c>
      <c r="P25" s="10">
        <v>250013.49999999997</v>
      </c>
      <c r="Q25" s="10">
        <v>0</v>
      </c>
      <c r="R25" s="10">
        <v>0</v>
      </c>
      <c r="S25" s="10">
        <v>0</v>
      </c>
      <c r="T25" s="11">
        <f t="shared" si="0"/>
        <v>2235269.4299999997</v>
      </c>
    </row>
    <row r="26" spans="1:20" ht="15.75" customHeight="1" thickBot="1">
      <c r="A26" s="110"/>
      <c r="B26" s="105"/>
      <c r="C26" s="92"/>
      <c r="D26" s="97"/>
      <c r="E26" s="97"/>
      <c r="F26" s="13" t="s">
        <v>20</v>
      </c>
      <c r="G26" s="10">
        <v>334729.84</v>
      </c>
      <c r="H26" s="10">
        <v>283619.10000000003</v>
      </c>
      <c r="I26" s="10">
        <v>587363.85</v>
      </c>
      <c r="J26" s="10">
        <v>39836.01</v>
      </c>
      <c r="K26" s="10">
        <v>159525.31</v>
      </c>
      <c r="L26" s="10">
        <v>232862.94</v>
      </c>
      <c r="M26" s="10">
        <v>140579.25999999998</v>
      </c>
      <c r="N26" s="10">
        <v>255539.03</v>
      </c>
      <c r="O26" s="10">
        <v>29621.239999999998</v>
      </c>
      <c r="P26" s="10">
        <v>214890.02000000002</v>
      </c>
      <c r="Q26" s="10">
        <v>0</v>
      </c>
      <c r="R26" s="10">
        <v>0</v>
      </c>
      <c r="S26" s="10">
        <v>0</v>
      </c>
      <c r="T26" s="11">
        <f t="shared" si="0"/>
        <v>2278566.6</v>
      </c>
    </row>
    <row r="27" spans="1:20" ht="15" customHeight="1" thickBot="1">
      <c r="A27" s="109">
        <v>13</v>
      </c>
      <c r="B27" s="104" t="s">
        <v>43</v>
      </c>
      <c r="C27" s="91" t="s">
        <v>44</v>
      </c>
      <c r="D27" s="82">
        <v>6629.17</v>
      </c>
      <c r="E27" s="82">
        <v>314</v>
      </c>
      <c r="F27" s="17" t="s">
        <v>19</v>
      </c>
      <c r="G27" s="10">
        <v>168035.88000000003</v>
      </c>
      <c r="H27" s="10">
        <v>143086.08000000002</v>
      </c>
      <c r="I27" s="10">
        <v>298733</v>
      </c>
      <c r="J27" s="10">
        <v>15928.819999999998</v>
      </c>
      <c r="K27" s="10">
        <v>85598.99999999999</v>
      </c>
      <c r="L27" s="10">
        <v>117184.8</v>
      </c>
      <c r="M27" s="10">
        <v>70435.74000000002</v>
      </c>
      <c r="N27" s="10">
        <v>116236.44000000002</v>
      </c>
      <c r="O27" s="10">
        <v>0</v>
      </c>
      <c r="P27" s="10">
        <v>127289.87999999998</v>
      </c>
      <c r="Q27" s="10">
        <v>0</v>
      </c>
      <c r="R27" s="10">
        <v>0</v>
      </c>
      <c r="S27" s="10">
        <v>0</v>
      </c>
      <c r="T27" s="11">
        <f t="shared" si="0"/>
        <v>1142529.6400000001</v>
      </c>
    </row>
    <row r="28" spans="1:20" ht="16.5" customHeight="1" thickBot="1">
      <c r="A28" s="110"/>
      <c r="B28" s="105"/>
      <c r="C28" s="92"/>
      <c r="D28" s="83"/>
      <c r="E28" s="83"/>
      <c r="F28" s="18" t="s">
        <v>20</v>
      </c>
      <c r="G28" s="10">
        <v>160418.07</v>
      </c>
      <c r="H28" s="10">
        <v>136740.86000000002</v>
      </c>
      <c r="I28" s="10">
        <v>289122.08999999997</v>
      </c>
      <c r="J28" s="10">
        <v>16004.749999999998</v>
      </c>
      <c r="K28" s="10">
        <v>81392.4</v>
      </c>
      <c r="L28" s="10">
        <v>111789.22</v>
      </c>
      <c r="M28" s="10">
        <v>67317.78</v>
      </c>
      <c r="N28" s="10">
        <v>110959.76</v>
      </c>
      <c r="O28" s="10">
        <v>11456.600000000002</v>
      </c>
      <c r="P28" s="10">
        <v>105989.52</v>
      </c>
      <c r="Q28" s="10">
        <v>0</v>
      </c>
      <c r="R28" s="10">
        <v>0</v>
      </c>
      <c r="S28" s="10">
        <v>0</v>
      </c>
      <c r="T28" s="11">
        <f t="shared" si="0"/>
        <v>1091191.05</v>
      </c>
    </row>
    <row r="29" spans="1:20" ht="15">
      <c r="A29" s="21"/>
      <c r="B29" s="22"/>
      <c r="C29" s="80" t="s">
        <v>45</v>
      </c>
      <c r="D29" s="106">
        <f>SUM(D3:D28)</f>
        <v>214394.94</v>
      </c>
      <c r="E29" s="106">
        <f>SUM(E3:E28)</f>
        <v>10385</v>
      </c>
      <c r="F29" s="23" t="s">
        <v>19</v>
      </c>
      <c r="G29" s="24">
        <f>G3+G5+G7+G9+G11+G13+G15+G17+G19+G21+G23+G25+G27</f>
        <v>5984303.369999999</v>
      </c>
      <c r="H29" s="24">
        <f aca="true" t="shared" si="1" ref="G29:T30">H3+H5+H7+H9+H11+H13+H15+H17+H19+H21+H23+H25+H27</f>
        <v>5097050.050000001</v>
      </c>
      <c r="I29" s="24">
        <f t="shared" si="1"/>
        <v>10290861.45</v>
      </c>
      <c r="J29" s="24">
        <f t="shared" si="1"/>
        <v>897920.95</v>
      </c>
      <c r="K29" s="24">
        <f t="shared" si="1"/>
        <v>2984451.82</v>
      </c>
      <c r="L29" s="24">
        <f t="shared" si="1"/>
        <v>4173623.2</v>
      </c>
      <c r="M29" s="24">
        <f t="shared" si="1"/>
        <v>2508436.89</v>
      </c>
      <c r="N29" s="24">
        <f t="shared" si="1"/>
        <v>4253182.74</v>
      </c>
      <c r="O29" s="24">
        <f t="shared" si="1"/>
        <v>-2298.54</v>
      </c>
      <c r="P29" s="24">
        <f>P3+P5+P7+P9+P11+P13+P15+P17+P19+P21+P23+P25+P27</f>
        <v>4059883.33</v>
      </c>
      <c r="Q29" s="24">
        <f>Q3+Q5+Q7+Q9+Q11+Q13+Q15+Q17+Q19+Q21+Q23+Q25+Q27</f>
        <v>442558.48999999993</v>
      </c>
      <c r="R29" s="24">
        <f t="shared" si="1"/>
        <v>0</v>
      </c>
      <c r="S29" s="24">
        <f t="shared" si="1"/>
        <v>0</v>
      </c>
      <c r="T29" s="2">
        <f t="shared" si="1"/>
        <v>40689973.75</v>
      </c>
    </row>
    <row r="30" spans="1:20" ht="15.75" thickBot="1">
      <c r="A30" s="25"/>
      <c r="B30" s="26"/>
      <c r="C30" s="81"/>
      <c r="D30" s="107"/>
      <c r="E30" s="107"/>
      <c r="F30" s="27" t="s">
        <v>20</v>
      </c>
      <c r="G30" s="28">
        <f t="shared" si="1"/>
        <v>5979682.42</v>
      </c>
      <c r="H30" s="28">
        <f t="shared" si="1"/>
        <v>5069663.7</v>
      </c>
      <c r="I30" s="28">
        <f t="shared" si="1"/>
        <v>10275563.5</v>
      </c>
      <c r="J30" s="28">
        <f t="shared" si="1"/>
        <v>951110.51</v>
      </c>
      <c r="K30" s="28">
        <f t="shared" si="1"/>
        <v>2968776.2400000007</v>
      </c>
      <c r="L30" s="28">
        <f t="shared" si="1"/>
        <v>4168826.9699999997</v>
      </c>
      <c r="M30" s="28">
        <f t="shared" si="1"/>
        <v>2513251.3199999994</v>
      </c>
      <c r="N30" s="28">
        <f t="shared" si="1"/>
        <v>4240750.46</v>
      </c>
      <c r="O30" s="28">
        <f t="shared" si="1"/>
        <v>501797.68</v>
      </c>
      <c r="P30" s="28">
        <f>P4+P6+P8+P10+P12+P14+P16+P18+P20+P22+P24+P26+P28</f>
        <v>3448329.34</v>
      </c>
      <c r="Q30" s="28">
        <f>Q4+Q6+Q8+Q10+Q12+Q14+Q16+Q18+Q20+Q22+Q24+Q26+Q28</f>
        <v>396898.2800000001</v>
      </c>
      <c r="R30" s="28">
        <f t="shared" si="1"/>
        <v>0</v>
      </c>
      <c r="S30" s="28">
        <f t="shared" si="1"/>
        <v>4127.35</v>
      </c>
      <c r="T30" s="29">
        <f t="shared" si="1"/>
        <v>40518777.769999996</v>
      </c>
    </row>
    <row r="31" spans="1:20" ht="21" customHeight="1" thickBot="1">
      <c r="A31" s="108" t="s">
        <v>131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ht="59.25" customHeight="1" thickBot="1">
      <c r="A32" s="5"/>
      <c r="B32" s="5"/>
      <c r="C32" s="6" t="s">
        <v>0</v>
      </c>
      <c r="D32" s="7" t="s">
        <v>1</v>
      </c>
      <c r="E32" s="7" t="s">
        <v>2</v>
      </c>
      <c r="F32" s="5"/>
      <c r="G32" s="7" t="s">
        <v>3</v>
      </c>
      <c r="H32" s="7" t="s">
        <v>4</v>
      </c>
      <c r="I32" s="7" t="s">
        <v>5</v>
      </c>
      <c r="J32" s="7" t="s">
        <v>6</v>
      </c>
      <c r="K32" s="7" t="s">
        <v>7</v>
      </c>
      <c r="L32" s="7" t="s">
        <v>8</v>
      </c>
      <c r="M32" s="7" t="s">
        <v>9</v>
      </c>
      <c r="N32" s="7" t="s">
        <v>10</v>
      </c>
      <c r="O32" s="7" t="s">
        <v>11</v>
      </c>
      <c r="P32" s="7" t="s">
        <v>12</v>
      </c>
      <c r="Q32" s="7" t="s">
        <v>13</v>
      </c>
      <c r="R32" s="7" t="s">
        <v>134</v>
      </c>
      <c r="S32" s="7" t="s">
        <v>15</v>
      </c>
      <c r="T32" s="8" t="s">
        <v>16</v>
      </c>
    </row>
    <row r="33" spans="1:20" ht="15" customHeight="1" thickBot="1">
      <c r="A33" s="102">
        <v>1</v>
      </c>
      <c r="B33" s="104" t="s">
        <v>46</v>
      </c>
      <c r="C33" s="91" t="s">
        <v>47</v>
      </c>
      <c r="D33" s="96">
        <v>14092.52</v>
      </c>
      <c r="E33" s="96">
        <v>595</v>
      </c>
      <c r="F33" s="9" t="s">
        <v>19</v>
      </c>
      <c r="G33" s="10">
        <v>380581.74000000005</v>
      </c>
      <c r="H33" s="10">
        <v>324070.05999999994</v>
      </c>
      <c r="I33" s="10">
        <v>680220.5</v>
      </c>
      <c r="J33" s="10">
        <v>33282.59999999999</v>
      </c>
      <c r="K33" s="10">
        <v>193871.97</v>
      </c>
      <c r="L33" s="10">
        <v>265409.94</v>
      </c>
      <c r="M33" s="10">
        <v>159531.24</v>
      </c>
      <c r="N33" s="10">
        <v>263258.63999999996</v>
      </c>
      <c r="O33" s="10">
        <v>0</v>
      </c>
      <c r="P33" s="10">
        <v>288298.38</v>
      </c>
      <c r="Q33" s="10">
        <v>0</v>
      </c>
      <c r="R33" s="10">
        <v>0</v>
      </c>
      <c r="S33" s="10">
        <v>0</v>
      </c>
      <c r="T33" s="30">
        <f aca="true" t="shared" si="2" ref="T33:T68">SUM(G33:S33)</f>
        <v>2588525.07</v>
      </c>
    </row>
    <row r="34" spans="1:20" ht="15.75" thickBot="1">
      <c r="A34" s="103"/>
      <c r="B34" s="105"/>
      <c r="C34" s="92"/>
      <c r="D34" s="97"/>
      <c r="E34" s="97"/>
      <c r="F34" s="13" t="s">
        <v>20</v>
      </c>
      <c r="G34" s="10">
        <v>374358.77</v>
      </c>
      <c r="H34" s="10">
        <v>318812.08</v>
      </c>
      <c r="I34" s="10">
        <v>679633.48</v>
      </c>
      <c r="J34" s="10">
        <v>33296.689999999995</v>
      </c>
      <c r="K34" s="10">
        <v>189925.06</v>
      </c>
      <c r="L34" s="10">
        <v>260514.72</v>
      </c>
      <c r="M34" s="10">
        <v>156856.2</v>
      </c>
      <c r="N34" s="10">
        <v>258511.11</v>
      </c>
      <c r="O34" s="10">
        <v>23045.87</v>
      </c>
      <c r="P34" s="10">
        <v>251837.31</v>
      </c>
      <c r="Q34" s="10">
        <v>0</v>
      </c>
      <c r="R34" s="10">
        <v>0</v>
      </c>
      <c r="S34" s="10">
        <v>0</v>
      </c>
      <c r="T34" s="31">
        <f t="shared" si="2"/>
        <v>2546791.29</v>
      </c>
    </row>
    <row r="35" spans="1:20" ht="15.75" customHeight="1" thickBot="1">
      <c r="A35" s="102">
        <v>2</v>
      </c>
      <c r="B35" s="104" t="s">
        <v>48</v>
      </c>
      <c r="C35" s="91" t="s">
        <v>49</v>
      </c>
      <c r="D35" s="96">
        <v>28113.31</v>
      </c>
      <c r="E35" s="96">
        <v>1304</v>
      </c>
      <c r="F35" s="14" t="s">
        <v>19</v>
      </c>
      <c r="G35" s="10">
        <v>777534.42</v>
      </c>
      <c r="H35" s="10">
        <v>661877.23</v>
      </c>
      <c r="I35" s="10">
        <v>1343658.3000000003</v>
      </c>
      <c r="J35" s="10">
        <v>110574</v>
      </c>
      <c r="K35" s="10">
        <v>395809.16</v>
      </c>
      <c r="L35" s="10">
        <v>542162.14</v>
      </c>
      <c r="M35" s="10">
        <v>325921.76</v>
      </c>
      <c r="N35" s="10">
        <v>537845.3799999999</v>
      </c>
      <c r="O35" s="10">
        <v>0</v>
      </c>
      <c r="P35" s="10">
        <v>588982.21</v>
      </c>
      <c r="Q35" s="10">
        <v>0</v>
      </c>
      <c r="R35" s="10">
        <v>0</v>
      </c>
      <c r="S35" s="10">
        <v>0</v>
      </c>
      <c r="T35" s="32">
        <f t="shared" si="2"/>
        <v>5284364.600000001</v>
      </c>
    </row>
    <row r="36" spans="1:20" ht="15.75" thickBot="1">
      <c r="A36" s="103"/>
      <c r="B36" s="105"/>
      <c r="C36" s="92"/>
      <c r="D36" s="97"/>
      <c r="E36" s="97"/>
      <c r="F36" s="13" t="s">
        <v>20</v>
      </c>
      <c r="G36" s="10">
        <v>762723.53</v>
      </c>
      <c r="H36" s="10">
        <v>648932.58</v>
      </c>
      <c r="I36" s="10">
        <v>1331167.72</v>
      </c>
      <c r="J36" s="10">
        <v>105985.95000000001</v>
      </c>
      <c r="K36" s="10">
        <v>386430.0399999999</v>
      </c>
      <c r="L36" s="10">
        <v>531052.23</v>
      </c>
      <c r="M36" s="10">
        <v>319788.38</v>
      </c>
      <c r="N36" s="10">
        <v>526826.74</v>
      </c>
      <c r="O36" s="10">
        <v>52685.86</v>
      </c>
      <c r="P36" s="10">
        <v>506620.2</v>
      </c>
      <c r="Q36" s="10">
        <v>0</v>
      </c>
      <c r="R36" s="10">
        <v>0</v>
      </c>
      <c r="S36" s="10">
        <v>0</v>
      </c>
      <c r="T36" s="31">
        <f t="shared" si="2"/>
        <v>5172213.23</v>
      </c>
    </row>
    <row r="37" spans="1:20" ht="15.75" customHeight="1" thickBot="1">
      <c r="A37" s="102">
        <v>3</v>
      </c>
      <c r="B37" s="104" t="s">
        <v>50</v>
      </c>
      <c r="C37" s="91" t="s">
        <v>51</v>
      </c>
      <c r="D37" s="96">
        <v>5729.2</v>
      </c>
      <c r="E37" s="96">
        <v>271</v>
      </c>
      <c r="F37" s="14" t="s">
        <v>19</v>
      </c>
      <c r="G37" s="10">
        <v>147210.33000000005</v>
      </c>
      <c r="H37" s="10">
        <v>125351.67000000004</v>
      </c>
      <c r="I37" s="10">
        <v>256730</v>
      </c>
      <c r="J37" s="10">
        <v>18787.64</v>
      </c>
      <c r="K37" s="10">
        <v>74950.11</v>
      </c>
      <c r="L37" s="10">
        <v>102660.98999999998</v>
      </c>
      <c r="M37" s="10">
        <v>61706.490000000005</v>
      </c>
      <c r="N37" s="10">
        <v>101830.46999999999</v>
      </c>
      <c r="O37" s="10">
        <v>0</v>
      </c>
      <c r="P37" s="10">
        <v>111515.56000000001</v>
      </c>
      <c r="Q37" s="10">
        <v>0</v>
      </c>
      <c r="R37" s="10">
        <v>0</v>
      </c>
      <c r="S37" s="10">
        <v>0</v>
      </c>
      <c r="T37" s="32">
        <f t="shared" si="2"/>
        <v>1000743.2600000001</v>
      </c>
    </row>
    <row r="38" spans="1:20" ht="15.75" thickBot="1">
      <c r="A38" s="103"/>
      <c r="B38" s="105"/>
      <c r="C38" s="92"/>
      <c r="D38" s="97"/>
      <c r="E38" s="97"/>
      <c r="F38" s="13" t="s">
        <v>20</v>
      </c>
      <c r="G38" s="10">
        <v>144861.63</v>
      </c>
      <c r="H38" s="10">
        <v>123462.54</v>
      </c>
      <c r="I38" s="10">
        <v>253940.30000000002</v>
      </c>
      <c r="J38" s="10">
        <v>20358.56</v>
      </c>
      <c r="K38" s="10">
        <v>73434.61</v>
      </c>
      <c r="L38" s="10">
        <v>100911.67</v>
      </c>
      <c r="M38" s="10">
        <v>60767.64</v>
      </c>
      <c r="N38" s="10">
        <v>100016.05999999998</v>
      </c>
      <c r="O38" s="10">
        <v>9853.24</v>
      </c>
      <c r="P38" s="10">
        <v>96139.19</v>
      </c>
      <c r="Q38" s="10">
        <v>0</v>
      </c>
      <c r="R38" s="10">
        <v>0</v>
      </c>
      <c r="S38" s="10">
        <v>0</v>
      </c>
      <c r="T38" s="31">
        <f t="shared" si="2"/>
        <v>983745.44</v>
      </c>
    </row>
    <row r="39" spans="1:20" ht="15.75" customHeight="1" thickBot="1">
      <c r="A39" s="102">
        <v>4</v>
      </c>
      <c r="B39" s="104" t="s">
        <v>52</v>
      </c>
      <c r="C39" s="91" t="s">
        <v>53</v>
      </c>
      <c r="D39" s="96">
        <v>12693.85</v>
      </c>
      <c r="E39" s="96">
        <v>689</v>
      </c>
      <c r="F39" s="14" t="s">
        <v>19</v>
      </c>
      <c r="G39" s="10">
        <v>331441.37999999995</v>
      </c>
      <c r="H39" s="10">
        <v>282226.97000000003</v>
      </c>
      <c r="I39" s="10">
        <v>554472</v>
      </c>
      <c r="J39" s="10">
        <v>64114.69</v>
      </c>
      <c r="K39" s="10">
        <v>168838.73</v>
      </c>
      <c r="L39" s="10">
        <v>231139.8</v>
      </c>
      <c r="M39" s="10">
        <v>138931.68</v>
      </c>
      <c r="N39" s="10">
        <v>229268.58</v>
      </c>
      <c r="O39" s="10">
        <v>0</v>
      </c>
      <c r="P39" s="10">
        <v>251075.04</v>
      </c>
      <c r="Q39" s="10">
        <v>0</v>
      </c>
      <c r="R39" s="10">
        <v>0</v>
      </c>
      <c r="S39" s="10">
        <v>0</v>
      </c>
      <c r="T39" s="32">
        <f t="shared" si="2"/>
        <v>2251508.87</v>
      </c>
    </row>
    <row r="40" spans="1:20" ht="15.75" thickBot="1">
      <c r="A40" s="103"/>
      <c r="B40" s="105"/>
      <c r="C40" s="92"/>
      <c r="D40" s="97"/>
      <c r="E40" s="97"/>
      <c r="F40" s="13" t="s">
        <v>20</v>
      </c>
      <c r="G40" s="10">
        <v>333834.39999999997</v>
      </c>
      <c r="H40" s="10">
        <v>282728.41000000003</v>
      </c>
      <c r="I40" s="10">
        <v>555966.8099999999</v>
      </c>
      <c r="J40" s="10">
        <v>69134.48000000001</v>
      </c>
      <c r="K40" s="10">
        <v>169511.07000000004</v>
      </c>
      <c r="L40" s="10">
        <v>232763.13999999998</v>
      </c>
      <c r="M40" s="10">
        <v>140257.33000000002</v>
      </c>
      <c r="N40" s="10">
        <v>230737.9</v>
      </c>
      <c r="O40" s="10">
        <v>26252.640000000003</v>
      </c>
      <c r="P40" s="10">
        <v>218399.2</v>
      </c>
      <c r="Q40" s="10">
        <v>0</v>
      </c>
      <c r="R40" s="10">
        <v>0</v>
      </c>
      <c r="S40" s="10">
        <v>0</v>
      </c>
      <c r="T40" s="31">
        <f t="shared" si="2"/>
        <v>2259585.38</v>
      </c>
    </row>
    <row r="41" spans="1:20" ht="15.75" customHeight="1" thickBot="1">
      <c r="A41" s="102">
        <v>5</v>
      </c>
      <c r="B41" s="104" t="s">
        <v>54</v>
      </c>
      <c r="C41" s="91" t="s">
        <v>55</v>
      </c>
      <c r="D41" s="96">
        <v>5167.65</v>
      </c>
      <c r="E41" s="96">
        <v>270</v>
      </c>
      <c r="F41" s="14" t="s">
        <v>19</v>
      </c>
      <c r="G41" s="10">
        <v>140037.72</v>
      </c>
      <c r="H41" s="10">
        <v>119242.65000000002</v>
      </c>
      <c r="I41" s="10">
        <v>225282.8</v>
      </c>
      <c r="J41" s="10">
        <v>35555.42999999999</v>
      </c>
      <c r="K41" s="10">
        <v>71336.16</v>
      </c>
      <c r="L41" s="10">
        <v>97658.76000000002</v>
      </c>
      <c r="M41" s="10">
        <v>58700.340000000004</v>
      </c>
      <c r="N41" s="10">
        <v>96867.59999999998</v>
      </c>
      <c r="O41" s="10">
        <v>0</v>
      </c>
      <c r="P41" s="10">
        <v>106083.86999999997</v>
      </c>
      <c r="Q41" s="10">
        <v>0</v>
      </c>
      <c r="R41" s="10">
        <v>0</v>
      </c>
      <c r="S41" s="10">
        <v>0</v>
      </c>
      <c r="T41" s="33">
        <f t="shared" si="2"/>
        <v>950765.33</v>
      </c>
    </row>
    <row r="42" spans="1:20" ht="15.75" thickBot="1">
      <c r="A42" s="103"/>
      <c r="B42" s="105"/>
      <c r="C42" s="92"/>
      <c r="D42" s="97"/>
      <c r="E42" s="97"/>
      <c r="F42" s="13" t="s">
        <v>20</v>
      </c>
      <c r="G42" s="10">
        <v>142549.23</v>
      </c>
      <c r="H42" s="10">
        <v>117738.14</v>
      </c>
      <c r="I42" s="10">
        <v>217446.17</v>
      </c>
      <c r="J42" s="10">
        <v>44006.04</v>
      </c>
      <c r="K42" s="10">
        <v>70313.01000000001</v>
      </c>
      <c r="L42" s="10">
        <v>96937.45</v>
      </c>
      <c r="M42" s="10">
        <v>58155.479999999996</v>
      </c>
      <c r="N42" s="10">
        <v>95821.14000000001</v>
      </c>
      <c r="O42" s="10">
        <v>10266.300000000001</v>
      </c>
      <c r="P42" s="10">
        <v>91363.95999999999</v>
      </c>
      <c r="Q42" s="10">
        <v>0</v>
      </c>
      <c r="R42" s="10">
        <v>0</v>
      </c>
      <c r="S42" s="10">
        <v>0</v>
      </c>
      <c r="T42" s="34">
        <f t="shared" si="2"/>
        <v>944596.92</v>
      </c>
    </row>
    <row r="43" spans="1:20" ht="15.75" customHeight="1" thickBot="1">
      <c r="A43" s="102">
        <v>6</v>
      </c>
      <c r="B43" s="104" t="s">
        <v>56</v>
      </c>
      <c r="C43" s="91" t="s">
        <v>57</v>
      </c>
      <c r="D43" s="96">
        <v>3081.3</v>
      </c>
      <c r="E43" s="96">
        <v>167</v>
      </c>
      <c r="F43" s="14" t="s">
        <v>19</v>
      </c>
      <c r="G43" s="10">
        <v>83585.82</v>
      </c>
      <c r="H43" s="10">
        <v>71173.92</v>
      </c>
      <c r="I43" s="10">
        <v>131672</v>
      </c>
      <c r="J43" s="10">
        <v>23817.920000000006</v>
      </c>
      <c r="K43" s="10">
        <v>42578.46</v>
      </c>
      <c r="L43" s="10">
        <v>58290.53999999999</v>
      </c>
      <c r="M43" s="10">
        <v>35036.94</v>
      </c>
      <c r="N43" s="10">
        <v>64574.819999999985</v>
      </c>
      <c r="O43" s="10">
        <v>0</v>
      </c>
      <c r="P43" s="10">
        <v>63317.979999999996</v>
      </c>
      <c r="Q43" s="10">
        <v>0</v>
      </c>
      <c r="R43" s="10">
        <v>0</v>
      </c>
      <c r="S43" s="10">
        <v>0</v>
      </c>
      <c r="T43" s="32">
        <f t="shared" si="2"/>
        <v>574048.4</v>
      </c>
    </row>
    <row r="44" spans="1:20" ht="15.75" thickBot="1">
      <c r="A44" s="103"/>
      <c r="B44" s="105"/>
      <c r="C44" s="92"/>
      <c r="D44" s="97"/>
      <c r="E44" s="97"/>
      <c r="F44" s="13" t="s">
        <v>20</v>
      </c>
      <c r="G44" s="10">
        <v>82334.12000000001</v>
      </c>
      <c r="H44" s="10">
        <v>70026.4</v>
      </c>
      <c r="I44" s="10">
        <v>130457.39999999998</v>
      </c>
      <c r="J44" s="10">
        <v>24620.46</v>
      </c>
      <c r="K44" s="10">
        <v>41775.77</v>
      </c>
      <c r="L44" s="10">
        <v>57367.86</v>
      </c>
      <c r="M44" s="10">
        <v>34558.060000000005</v>
      </c>
      <c r="N44" s="10">
        <v>63066.2</v>
      </c>
      <c r="O44" s="10">
        <v>6056.753999999999</v>
      </c>
      <c r="P44" s="10">
        <v>54266.88999999999</v>
      </c>
      <c r="Q44" s="10">
        <v>0</v>
      </c>
      <c r="R44" s="10">
        <v>0</v>
      </c>
      <c r="S44" s="10">
        <v>0</v>
      </c>
      <c r="T44" s="31">
        <f t="shared" si="2"/>
        <v>564529.914</v>
      </c>
    </row>
    <row r="45" spans="1:20" ht="15.75" customHeight="1" thickBot="1">
      <c r="A45" s="102">
        <v>7</v>
      </c>
      <c r="B45" s="104" t="s">
        <v>58</v>
      </c>
      <c r="C45" s="91" t="s">
        <v>59</v>
      </c>
      <c r="D45" s="96">
        <v>17053.16</v>
      </c>
      <c r="E45" s="96">
        <v>779</v>
      </c>
      <c r="F45" s="14" t="s">
        <v>19</v>
      </c>
      <c r="G45" s="10">
        <v>471346.8</v>
      </c>
      <c r="H45" s="10">
        <v>401356.24</v>
      </c>
      <c r="I45" s="10">
        <v>826269.2</v>
      </c>
      <c r="J45" s="10">
        <v>55701.810000000005</v>
      </c>
      <c r="K45" s="10">
        <v>240106.96</v>
      </c>
      <c r="L45" s="10">
        <v>328705.5800000001</v>
      </c>
      <c r="M45" s="10">
        <v>197575.92</v>
      </c>
      <c r="N45" s="10">
        <v>364142.94000000006</v>
      </c>
      <c r="O45" s="10">
        <v>0</v>
      </c>
      <c r="P45" s="10">
        <v>357060.8</v>
      </c>
      <c r="Q45" s="10">
        <v>0</v>
      </c>
      <c r="R45" s="10">
        <v>0</v>
      </c>
      <c r="S45" s="10">
        <v>0</v>
      </c>
      <c r="T45" s="32">
        <f t="shared" si="2"/>
        <v>3242266.2499999995</v>
      </c>
    </row>
    <row r="46" spans="1:20" ht="15.75" thickBot="1">
      <c r="A46" s="103"/>
      <c r="B46" s="105"/>
      <c r="C46" s="92"/>
      <c r="D46" s="97"/>
      <c r="E46" s="97"/>
      <c r="F46" s="13" t="s">
        <v>20</v>
      </c>
      <c r="G46" s="10">
        <v>464472.69000000006</v>
      </c>
      <c r="H46" s="10">
        <v>395956.84</v>
      </c>
      <c r="I46" s="10">
        <v>820617.47</v>
      </c>
      <c r="J46" s="10">
        <v>62371.71000000001</v>
      </c>
      <c r="K46" s="10">
        <v>235676.75</v>
      </c>
      <c r="L46" s="10">
        <v>324259.94</v>
      </c>
      <c r="M46" s="10">
        <v>194833.19</v>
      </c>
      <c r="N46" s="10">
        <v>355790.42</v>
      </c>
      <c r="O46" s="10">
        <v>32177.56</v>
      </c>
      <c r="P46" s="10">
        <v>308628.62</v>
      </c>
      <c r="Q46" s="10">
        <v>0</v>
      </c>
      <c r="R46" s="10">
        <v>0</v>
      </c>
      <c r="S46" s="10">
        <v>0</v>
      </c>
      <c r="T46" s="31">
        <f t="shared" si="2"/>
        <v>3194785.19</v>
      </c>
    </row>
    <row r="47" spans="1:20" ht="15" customHeight="1" thickBot="1">
      <c r="A47" s="102">
        <v>8</v>
      </c>
      <c r="B47" s="104" t="s">
        <v>60</v>
      </c>
      <c r="C47" s="91" t="s">
        <v>61</v>
      </c>
      <c r="D47" s="96">
        <v>19734.82</v>
      </c>
      <c r="E47" s="96">
        <v>843</v>
      </c>
      <c r="F47" s="14" t="s">
        <v>19</v>
      </c>
      <c r="G47" s="10">
        <v>511278.55999999994</v>
      </c>
      <c r="H47" s="10">
        <v>435358.98999999993</v>
      </c>
      <c r="I47" s="10">
        <v>900237</v>
      </c>
      <c r="J47" s="10">
        <v>56912.88</v>
      </c>
      <c r="K47" s="10">
        <v>260550.25</v>
      </c>
      <c r="L47" s="10">
        <v>356596.0199999999</v>
      </c>
      <c r="M47" s="10">
        <v>214313.55</v>
      </c>
      <c r="N47" s="10">
        <v>361347.88</v>
      </c>
      <c r="O47" s="10">
        <v>0</v>
      </c>
      <c r="P47" s="10">
        <v>387323.49000000005</v>
      </c>
      <c r="Q47" s="10">
        <v>0</v>
      </c>
      <c r="R47" s="10">
        <v>0</v>
      </c>
      <c r="S47" s="10">
        <v>0</v>
      </c>
      <c r="T47" s="32">
        <f t="shared" si="2"/>
        <v>3483918.6199999996</v>
      </c>
    </row>
    <row r="48" spans="1:20" ht="15.75" thickBot="1">
      <c r="A48" s="103"/>
      <c r="B48" s="105"/>
      <c r="C48" s="92"/>
      <c r="D48" s="97"/>
      <c r="E48" s="97"/>
      <c r="F48" s="13" t="s">
        <v>20</v>
      </c>
      <c r="G48" s="10">
        <v>505040.00999999995</v>
      </c>
      <c r="H48" s="10">
        <v>429394.69000000006</v>
      </c>
      <c r="I48" s="10">
        <v>895778.56</v>
      </c>
      <c r="J48" s="10">
        <v>57422.43999999999</v>
      </c>
      <c r="K48" s="10">
        <v>256352.38000000003</v>
      </c>
      <c r="L48" s="10">
        <v>351952.45999999996</v>
      </c>
      <c r="M48" s="10">
        <v>212019.57</v>
      </c>
      <c r="N48" s="10">
        <v>359551.4100000001</v>
      </c>
      <c r="O48" s="10">
        <v>35475.710000000014</v>
      </c>
      <c r="P48" s="10">
        <v>334980.16000000003</v>
      </c>
      <c r="Q48" s="10">
        <v>0</v>
      </c>
      <c r="R48" s="10">
        <v>0</v>
      </c>
      <c r="S48" s="10">
        <v>0</v>
      </c>
      <c r="T48" s="31">
        <f t="shared" si="2"/>
        <v>3437967.39</v>
      </c>
    </row>
    <row r="49" spans="1:20" ht="15.75" customHeight="1" thickBot="1">
      <c r="A49" s="102">
        <v>9</v>
      </c>
      <c r="B49" s="104" t="s">
        <v>62</v>
      </c>
      <c r="C49" s="91" t="s">
        <v>63</v>
      </c>
      <c r="D49" s="96">
        <v>25878.13</v>
      </c>
      <c r="E49" s="96">
        <v>1312</v>
      </c>
      <c r="F49" s="14" t="s">
        <v>19</v>
      </c>
      <c r="G49" s="10">
        <v>657174.4</v>
      </c>
      <c r="H49" s="10">
        <v>559592.3099999999</v>
      </c>
      <c r="I49" s="10">
        <v>1156476.5</v>
      </c>
      <c r="J49" s="10">
        <v>73453.59999999999</v>
      </c>
      <c r="K49" s="10">
        <v>334922.03</v>
      </c>
      <c r="L49" s="10">
        <v>458450.47</v>
      </c>
      <c r="M49" s="10">
        <v>275579.13</v>
      </c>
      <c r="N49" s="10">
        <v>454584.82000000007</v>
      </c>
      <c r="O49" s="10">
        <v>0</v>
      </c>
      <c r="P49" s="10">
        <v>497832.4599999999</v>
      </c>
      <c r="Q49" s="10">
        <v>0</v>
      </c>
      <c r="R49" s="10">
        <v>0</v>
      </c>
      <c r="S49" s="10">
        <v>0</v>
      </c>
      <c r="T49" s="32">
        <f t="shared" si="2"/>
        <v>4468065.72</v>
      </c>
    </row>
    <row r="50" spans="1:20" ht="15.75" thickBot="1">
      <c r="A50" s="103"/>
      <c r="B50" s="105"/>
      <c r="C50" s="92"/>
      <c r="D50" s="97"/>
      <c r="E50" s="97"/>
      <c r="F50" s="13" t="s">
        <v>20</v>
      </c>
      <c r="G50" s="10">
        <v>650977.35</v>
      </c>
      <c r="H50" s="10">
        <v>554199.78</v>
      </c>
      <c r="I50" s="10">
        <v>1157642.83</v>
      </c>
      <c r="J50" s="10">
        <v>61792.94000000001</v>
      </c>
      <c r="K50" s="10">
        <v>330545.69</v>
      </c>
      <c r="L50" s="10">
        <v>453736.11000000004</v>
      </c>
      <c r="M50" s="10">
        <v>273353.64999999997</v>
      </c>
      <c r="N50" s="10">
        <v>449695.23</v>
      </c>
      <c r="O50" s="10">
        <v>48612.05999999999</v>
      </c>
      <c r="P50" s="10">
        <v>428229.53</v>
      </c>
      <c r="Q50" s="10">
        <v>0</v>
      </c>
      <c r="R50" s="10">
        <v>0</v>
      </c>
      <c r="S50" s="10">
        <v>14.46</v>
      </c>
      <c r="T50" s="31">
        <f t="shared" si="2"/>
        <v>4408799.63</v>
      </c>
    </row>
    <row r="51" spans="1:20" ht="15.75" customHeight="1" thickBot="1">
      <c r="A51" s="102">
        <v>10</v>
      </c>
      <c r="B51" s="104" t="s">
        <v>64</v>
      </c>
      <c r="C51" s="91" t="s">
        <v>65</v>
      </c>
      <c r="D51" s="96">
        <v>20410.55</v>
      </c>
      <c r="E51" s="96">
        <v>868</v>
      </c>
      <c r="F51" s="14" t="s">
        <v>19</v>
      </c>
      <c r="G51" s="10">
        <v>527866.5</v>
      </c>
      <c r="H51" s="10">
        <v>449485.8999999999</v>
      </c>
      <c r="I51" s="10">
        <v>897173.3</v>
      </c>
      <c r="J51" s="10">
        <v>89411.11999999997</v>
      </c>
      <c r="K51" s="10">
        <v>269198.68</v>
      </c>
      <c r="L51" s="10">
        <v>368297.86999999994</v>
      </c>
      <c r="M51" s="10">
        <v>221270.22</v>
      </c>
      <c r="N51" s="10">
        <v>373078.19999999995</v>
      </c>
      <c r="O51" s="10">
        <v>0</v>
      </c>
      <c r="P51" s="10">
        <v>399871.3499999999</v>
      </c>
      <c r="Q51" s="10">
        <v>0</v>
      </c>
      <c r="R51" s="10">
        <v>0</v>
      </c>
      <c r="S51" s="10">
        <v>0</v>
      </c>
      <c r="T51" s="32">
        <f t="shared" si="2"/>
        <v>3595653.14</v>
      </c>
    </row>
    <row r="52" spans="1:20" ht="15.75" thickBot="1">
      <c r="A52" s="103"/>
      <c r="B52" s="105"/>
      <c r="C52" s="92"/>
      <c r="D52" s="97"/>
      <c r="E52" s="97"/>
      <c r="F52" s="13" t="s">
        <v>20</v>
      </c>
      <c r="G52" s="10">
        <v>526293.62</v>
      </c>
      <c r="H52" s="10">
        <v>446893.73999999993</v>
      </c>
      <c r="I52" s="10">
        <v>898088.4899999999</v>
      </c>
      <c r="J52" s="10">
        <v>94605.35999999999</v>
      </c>
      <c r="K52" s="10">
        <v>267783.07</v>
      </c>
      <c r="L52" s="10">
        <v>366957.56</v>
      </c>
      <c r="M52" s="10">
        <v>220976.50999999998</v>
      </c>
      <c r="N52" s="10">
        <v>373766.15</v>
      </c>
      <c r="O52" s="10">
        <v>40371.47000000001</v>
      </c>
      <c r="P52" s="10">
        <v>345424.05000000005</v>
      </c>
      <c r="Q52" s="10">
        <v>0</v>
      </c>
      <c r="R52" s="10">
        <v>0</v>
      </c>
      <c r="S52" s="10">
        <v>0</v>
      </c>
      <c r="T52" s="31">
        <f t="shared" si="2"/>
        <v>3581160.0199999996</v>
      </c>
    </row>
    <row r="53" spans="1:20" ht="15.75" customHeight="1" thickBot="1">
      <c r="A53" s="102">
        <v>11</v>
      </c>
      <c r="B53" s="104" t="s">
        <v>66</v>
      </c>
      <c r="C53" s="91" t="s">
        <v>67</v>
      </c>
      <c r="D53" s="96">
        <v>24690.02</v>
      </c>
      <c r="E53" s="96">
        <v>1072</v>
      </c>
      <c r="F53" s="14" t="s">
        <v>19</v>
      </c>
      <c r="G53" s="10">
        <v>666550.1200000001</v>
      </c>
      <c r="H53" s="10">
        <v>567575.8600000001</v>
      </c>
      <c r="I53" s="10">
        <v>1169105.2000000002</v>
      </c>
      <c r="J53" s="10">
        <v>78935.55999999998</v>
      </c>
      <c r="K53" s="10">
        <v>339545.42999999993</v>
      </c>
      <c r="L53" s="10">
        <v>464836.70000000007</v>
      </c>
      <c r="M53" s="10">
        <v>279400.42000000004</v>
      </c>
      <c r="N53" s="10">
        <v>461072.37999999995</v>
      </c>
      <c r="O53" s="10">
        <v>0</v>
      </c>
      <c r="P53" s="10">
        <v>0</v>
      </c>
      <c r="Q53" s="10">
        <v>448547.14</v>
      </c>
      <c r="R53" s="10">
        <v>0</v>
      </c>
      <c r="S53" s="10">
        <v>0</v>
      </c>
      <c r="T53" s="32">
        <f t="shared" si="2"/>
        <v>4475568.8100000005</v>
      </c>
    </row>
    <row r="54" spans="1:20" ht="15.75" thickBot="1">
      <c r="A54" s="103"/>
      <c r="B54" s="105"/>
      <c r="C54" s="92"/>
      <c r="D54" s="97"/>
      <c r="E54" s="97"/>
      <c r="F54" s="13" t="s">
        <v>20</v>
      </c>
      <c r="G54" s="10">
        <v>659109.0900000001</v>
      </c>
      <c r="H54" s="10">
        <v>560828.33</v>
      </c>
      <c r="I54" s="10">
        <v>1161503.4000000001</v>
      </c>
      <c r="J54" s="10">
        <v>86643.95999999998</v>
      </c>
      <c r="K54" s="10">
        <v>334330.5</v>
      </c>
      <c r="L54" s="10">
        <v>459065.47000000003</v>
      </c>
      <c r="M54" s="10">
        <v>276596.4</v>
      </c>
      <c r="N54" s="10">
        <v>455561.8600000001</v>
      </c>
      <c r="O54" s="10">
        <v>51190.36</v>
      </c>
      <c r="P54" s="10">
        <v>0</v>
      </c>
      <c r="Q54" s="10">
        <v>387785.31</v>
      </c>
      <c r="R54" s="10">
        <v>0</v>
      </c>
      <c r="S54" s="10">
        <v>0</v>
      </c>
      <c r="T54" s="31">
        <f t="shared" si="2"/>
        <v>4432614.680000001</v>
      </c>
    </row>
    <row r="55" spans="1:20" ht="15.75" customHeight="1" thickBot="1">
      <c r="A55" s="102">
        <v>12</v>
      </c>
      <c r="B55" s="104" t="s">
        <v>68</v>
      </c>
      <c r="C55" s="91" t="s">
        <v>69</v>
      </c>
      <c r="D55" s="96">
        <v>12837.66</v>
      </c>
      <c r="E55" s="96">
        <v>655</v>
      </c>
      <c r="F55" s="14" t="s">
        <v>19</v>
      </c>
      <c r="G55" s="10">
        <v>327651.12</v>
      </c>
      <c r="H55" s="10">
        <v>278045.30999999994</v>
      </c>
      <c r="I55" s="10">
        <v>556837.3</v>
      </c>
      <c r="J55" s="10">
        <v>56618.810000000005</v>
      </c>
      <c r="K55" s="10">
        <v>166022.80000000002</v>
      </c>
      <c r="L55" s="10">
        <v>227597.46000000005</v>
      </c>
      <c r="M55" s="10">
        <v>137344.38</v>
      </c>
      <c r="N55" s="10">
        <v>226643.33999999997</v>
      </c>
      <c r="O55" s="10">
        <v>0</v>
      </c>
      <c r="P55" s="10">
        <v>248087.64</v>
      </c>
      <c r="Q55" s="10">
        <v>115.44</v>
      </c>
      <c r="R55" s="10">
        <v>0</v>
      </c>
      <c r="S55" s="10">
        <v>0</v>
      </c>
      <c r="T55" s="32">
        <f t="shared" si="2"/>
        <v>2224963.6</v>
      </c>
    </row>
    <row r="56" spans="1:20" ht="15.75" thickBot="1">
      <c r="A56" s="103"/>
      <c r="B56" s="105"/>
      <c r="C56" s="92"/>
      <c r="D56" s="97"/>
      <c r="E56" s="97"/>
      <c r="F56" s="13" t="s">
        <v>20</v>
      </c>
      <c r="G56" s="10">
        <v>329990.92000000004</v>
      </c>
      <c r="H56" s="10">
        <v>278833.81</v>
      </c>
      <c r="I56" s="10">
        <v>558461.9</v>
      </c>
      <c r="J56" s="10">
        <v>66298.18000000001</v>
      </c>
      <c r="K56" s="10">
        <v>166920.70999999996</v>
      </c>
      <c r="L56" s="10">
        <v>229089.22</v>
      </c>
      <c r="M56" s="10">
        <v>138729.82</v>
      </c>
      <c r="N56" s="10">
        <v>228665.65000000002</v>
      </c>
      <c r="O56" s="10">
        <v>29478.09</v>
      </c>
      <c r="P56" s="10">
        <v>211387.90000000002</v>
      </c>
      <c r="Q56" s="10">
        <v>339.62</v>
      </c>
      <c r="R56" s="10">
        <v>0</v>
      </c>
      <c r="S56" s="10">
        <v>0</v>
      </c>
      <c r="T56" s="31">
        <f t="shared" si="2"/>
        <v>2238195.8200000003</v>
      </c>
    </row>
    <row r="57" spans="1:20" ht="15" customHeight="1" thickBot="1">
      <c r="A57" s="102">
        <v>13</v>
      </c>
      <c r="B57" s="104" t="s">
        <v>70</v>
      </c>
      <c r="C57" s="91" t="s">
        <v>71</v>
      </c>
      <c r="D57" s="96">
        <v>6172.6</v>
      </c>
      <c r="E57" s="96">
        <v>319</v>
      </c>
      <c r="F57" s="14" t="s">
        <v>19</v>
      </c>
      <c r="G57" s="10">
        <v>167236.02000000005</v>
      </c>
      <c r="H57" s="10">
        <v>142403.94999999998</v>
      </c>
      <c r="I57" s="10">
        <v>285891.5</v>
      </c>
      <c r="J57" s="10">
        <v>26712.869999999995</v>
      </c>
      <c r="K57" s="10">
        <v>85168.09999999998</v>
      </c>
      <c r="L57" s="10">
        <v>116626.85</v>
      </c>
      <c r="M57" s="10">
        <v>70100.18</v>
      </c>
      <c r="N57" s="10">
        <v>129200.18</v>
      </c>
      <c r="O57" s="10">
        <v>0</v>
      </c>
      <c r="P57" s="10">
        <v>126685.63000000002</v>
      </c>
      <c r="Q57" s="10">
        <v>0</v>
      </c>
      <c r="R57" s="10">
        <v>0</v>
      </c>
      <c r="S57" s="10">
        <v>0</v>
      </c>
      <c r="T57" s="32">
        <f t="shared" si="2"/>
        <v>1150025.28</v>
      </c>
    </row>
    <row r="58" spans="1:20" ht="15.75" thickBot="1">
      <c r="A58" s="103"/>
      <c r="B58" s="105"/>
      <c r="C58" s="92"/>
      <c r="D58" s="97"/>
      <c r="E58" s="97"/>
      <c r="F58" s="13" t="s">
        <v>20</v>
      </c>
      <c r="G58" s="10">
        <v>169329.28</v>
      </c>
      <c r="H58" s="10">
        <v>144078.81999999998</v>
      </c>
      <c r="I58" s="10">
        <v>287702.48000000004</v>
      </c>
      <c r="J58" s="10">
        <v>30181.839999999997</v>
      </c>
      <c r="K58" s="10">
        <v>85860.14000000001</v>
      </c>
      <c r="L58" s="10">
        <v>117984.4</v>
      </c>
      <c r="M58" s="10">
        <v>71025.08000000002</v>
      </c>
      <c r="N58" s="10">
        <v>129881.92</v>
      </c>
      <c r="O58" s="10">
        <v>12667.8</v>
      </c>
      <c r="P58" s="10">
        <v>111498.1</v>
      </c>
      <c r="Q58" s="10">
        <v>0</v>
      </c>
      <c r="R58" s="10">
        <v>0</v>
      </c>
      <c r="S58" s="10">
        <v>0</v>
      </c>
      <c r="T58" s="31">
        <f t="shared" si="2"/>
        <v>1160209.86</v>
      </c>
    </row>
    <row r="59" spans="1:20" ht="15" customHeight="1" thickBot="1">
      <c r="A59" s="102">
        <v>14</v>
      </c>
      <c r="B59" s="100" t="s">
        <v>72</v>
      </c>
      <c r="C59" s="91" t="s">
        <v>73</v>
      </c>
      <c r="D59" s="96">
        <v>10081.61</v>
      </c>
      <c r="E59" s="96">
        <v>506</v>
      </c>
      <c r="F59" s="14" t="s">
        <v>19</v>
      </c>
      <c r="G59" s="10">
        <v>255756.42</v>
      </c>
      <c r="H59" s="10">
        <v>217779.91999999998</v>
      </c>
      <c r="I59" s="10">
        <v>428750.8000000001</v>
      </c>
      <c r="J59" s="10">
        <v>48829.04</v>
      </c>
      <c r="K59" s="10">
        <v>130261.00000000001</v>
      </c>
      <c r="L59" s="10">
        <v>178359.34999999995</v>
      </c>
      <c r="M59" s="10">
        <v>107207.13999999998</v>
      </c>
      <c r="N59" s="10">
        <v>176913.06999999998</v>
      </c>
      <c r="O59" s="10">
        <v>0</v>
      </c>
      <c r="P59" s="10">
        <v>193737.46000000002</v>
      </c>
      <c r="Q59" s="10">
        <v>0</v>
      </c>
      <c r="R59" s="10">
        <v>0</v>
      </c>
      <c r="S59" s="10">
        <v>0</v>
      </c>
      <c r="T59" s="32">
        <f t="shared" si="2"/>
        <v>1737594.2</v>
      </c>
    </row>
    <row r="60" spans="1:20" ht="15.75" thickBot="1">
      <c r="A60" s="103"/>
      <c r="B60" s="101"/>
      <c r="C60" s="92"/>
      <c r="D60" s="97"/>
      <c r="E60" s="97"/>
      <c r="F60" s="13" t="s">
        <v>20</v>
      </c>
      <c r="G60" s="10">
        <v>251874.61</v>
      </c>
      <c r="H60" s="10">
        <v>214239.60000000003</v>
      </c>
      <c r="I60" s="10">
        <v>427418.0800000001</v>
      </c>
      <c r="J60" s="10">
        <v>47512</v>
      </c>
      <c r="K60" s="10">
        <v>128795.08000000002</v>
      </c>
      <c r="L60" s="10">
        <v>176384.14</v>
      </c>
      <c r="M60" s="10">
        <v>105934.07</v>
      </c>
      <c r="N60" s="10">
        <v>174138.33</v>
      </c>
      <c r="O60" s="10">
        <v>20969.059999999998</v>
      </c>
      <c r="P60" s="10">
        <v>162815.12</v>
      </c>
      <c r="Q60" s="10">
        <v>25.38</v>
      </c>
      <c r="R60" s="10">
        <v>0</v>
      </c>
      <c r="S60" s="10">
        <v>0</v>
      </c>
      <c r="T60" s="31">
        <f t="shared" si="2"/>
        <v>1710105.4700000002</v>
      </c>
    </row>
    <row r="61" spans="1:20" ht="15" customHeight="1" thickBot="1">
      <c r="A61" s="102">
        <v>15</v>
      </c>
      <c r="B61" s="100" t="s">
        <v>74</v>
      </c>
      <c r="C61" s="91" t="s">
        <v>75</v>
      </c>
      <c r="D61" s="96">
        <v>17583.31</v>
      </c>
      <c r="E61" s="96">
        <v>740</v>
      </c>
      <c r="F61" s="14" t="s">
        <v>19</v>
      </c>
      <c r="G61" s="10">
        <v>470788.32000000007</v>
      </c>
      <c r="H61" s="10">
        <v>400881.12000000005</v>
      </c>
      <c r="I61" s="10">
        <v>805787</v>
      </c>
      <c r="J61" s="10">
        <v>74358.15</v>
      </c>
      <c r="K61" s="10">
        <v>239822.94000000006</v>
      </c>
      <c r="L61" s="10">
        <v>328316.94000000006</v>
      </c>
      <c r="M61" s="10">
        <v>197342.69999999995</v>
      </c>
      <c r="N61" s="10">
        <v>325656.6000000001</v>
      </c>
      <c r="O61" s="10">
        <v>0</v>
      </c>
      <c r="P61" s="10">
        <v>356632.74</v>
      </c>
      <c r="Q61" s="10">
        <v>0</v>
      </c>
      <c r="R61" s="10">
        <v>0</v>
      </c>
      <c r="S61" s="10">
        <v>0</v>
      </c>
      <c r="T61" s="32">
        <f t="shared" si="2"/>
        <v>3199586.51</v>
      </c>
    </row>
    <row r="62" spans="1:20" ht="15.75" thickBot="1">
      <c r="A62" s="103"/>
      <c r="B62" s="101"/>
      <c r="C62" s="92"/>
      <c r="D62" s="97"/>
      <c r="E62" s="97"/>
      <c r="F62" s="13" t="s">
        <v>20</v>
      </c>
      <c r="G62" s="10">
        <v>462996.35000000003</v>
      </c>
      <c r="H62" s="10">
        <v>393825.9</v>
      </c>
      <c r="I62" s="10">
        <v>799389.87</v>
      </c>
      <c r="J62" s="10">
        <v>75552.62000000001</v>
      </c>
      <c r="K62" s="10">
        <v>235064.16</v>
      </c>
      <c r="L62" s="10">
        <v>322656.31</v>
      </c>
      <c r="M62" s="10">
        <v>194296.12</v>
      </c>
      <c r="N62" s="10">
        <v>319720.51</v>
      </c>
      <c r="O62" s="10">
        <v>31978.420000000006</v>
      </c>
      <c r="P62" s="10">
        <v>307839.38</v>
      </c>
      <c r="Q62" s="10">
        <v>0</v>
      </c>
      <c r="R62" s="10">
        <v>0</v>
      </c>
      <c r="S62" s="10">
        <v>0</v>
      </c>
      <c r="T62" s="31">
        <f t="shared" si="2"/>
        <v>3143319.6399999997</v>
      </c>
    </row>
    <row r="63" spans="1:20" ht="15" customHeight="1" thickBot="1">
      <c r="A63" s="102">
        <v>16</v>
      </c>
      <c r="B63" s="100" t="s">
        <v>76</v>
      </c>
      <c r="C63" s="91" t="s">
        <v>77</v>
      </c>
      <c r="D63" s="96">
        <v>13248.43</v>
      </c>
      <c r="E63" s="96">
        <v>676</v>
      </c>
      <c r="F63" s="14" t="s">
        <v>19</v>
      </c>
      <c r="G63" s="10">
        <v>326842.06</v>
      </c>
      <c r="H63" s="10">
        <v>278161.54000000004</v>
      </c>
      <c r="I63" s="10">
        <v>542310.5</v>
      </c>
      <c r="J63" s="10">
        <v>67837.98000000001</v>
      </c>
      <c r="K63" s="10">
        <v>166466.16</v>
      </c>
      <c r="L63" s="10">
        <v>227991.11000000002</v>
      </c>
      <c r="M63" s="10">
        <v>137024.15000000002</v>
      </c>
      <c r="N63" s="10">
        <v>226126.22000000003</v>
      </c>
      <c r="O63" s="10">
        <v>714.4</v>
      </c>
      <c r="P63" s="10">
        <v>246773.87999999995</v>
      </c>
      <c r="Q63" s="10">
        <v>0</v>
      </c>
      <c r="R63" s="10">
        <v>0</v>
      </c>
      <c r="S63" s="10">
        <v>0</v>
      </c>
      <c r="T63" s="32">
        <f t="shared" si="2"/>
        <v>2220248</v>
      </c>
    </row>
    <row r="64" spans="1:20" ht="15.75" thickBot="1">
      <c r="A64" s="103"/>
      <c r="B64" s="101"/>
      <c r="C64" s="92"/>
      <c r="D64" s="97"/>
      <c r="E64" s="97"/>
      <c r="F64" s="13" t="s">
        <v>20</v>
      </c>
      <c r="G64" s="10">
        <v>318305.64</v>
      </c>
      <c r="H64" s="10">
        <v>272895.41000000003</v>
      </c>
      <c r="I64" s="10">
        <v>532339.59</v>
      </c>
      <c r="J64" s="10">
        <v>64976.30000000001</v>
      </c>
      <c r="K64" s="10">
        <v>162960</v>
      </c>
      <c r="L64" s="10">
        <v>222639.22999999998</v>
      </c>
      <c r="M64" s="10">
        <v>133692.03999999998</v>
      </c>
      <c r="N64" s="10">
        <v>220123.34999999998</v>
      </c>
      <c r="O64" s="10">
        <v>27982.309999999998</v>
      </c>
      <c r="P64" s="10">
        <v>204512.56</v>
      </c>
      <c r="Q64" s="10">
        <v>94.67</v>
      </c>
      <c r="R64" s="10">
        <v>0</v>
      </c>
      <c r="S64" s="10">
        <v>0</v>
      </c>
      <c r="T64" s="31">
        <f t="shared" si="2"/>
        <v>2160521.1</v>
      </c>
    </row>
    <row r="65" spans="1:20" ht="15" customHeight="1" thickBot="1">
      <c r="A65" s="102">
        <v>17</v>
      </c>
      <c r="B65" s="100" t="s">
        <v>78</v>
      </c>
      <c r="C65" s="91" t="s">
        <v>79</v>
      </c>
      <c r="D65" s="96">
        <v>5439.13</v>
      </c>
      <c r="E65" s="96">
        <v>246</v>
      </c>
      <c r="F65" s="14" t="s">
        <v>19</v>
      </c>
      <c r="G65" s="10">
        <v>145746.54</v>
      </c>
      <c r="H65" s="10">
        <v>124105.32</v>
      </c>
      <c r="I65" s="10">
        <v>254778.5</v>
      </c>
      <c r="J65" s="10">
        <v>17921.300000000003</v>
      </c>
      <c r="K65" s="10">
        <v>74244.54000000002</v>
      </c>
      <c r="L65" s="10">
        <v>101640.54000000002</v>
      </c>
      <c r="M65" s="10">
        <v>61093.55999999999</v>
      </c>
      <c r="N65" s="10">
        <v>103739.36000000002</v>
      </c>
      <c r="O65" s="10">
        <v>0</v>
      </c>
      <c r="P65" s="10">
        <v>110406.12000000001</v>
      </c>
      <c r="Q65" s="10">
        <v>0</v>
      </c>
      <c r="R65" s="10">
        <v>0</v>
      </c>
      <c r="S65" s="10">
        <v>0</v>
      </c>
      <c r="T65" s="32">
        <f t="shared" si="2"/>
        <v>993675.78</v>
      </c>
    </row>
    <row r="66" spans="1:20" ht="15.75" thickBot="1">
      <c r="A66" s="103"/>
      <c r="B66" s="101"/>
      <c r="C66" s="92"/>
      <c r="D66" s="97"/>
      <c r="E66" s="97"/>
      <c r="F66" s="13" t="s">
        <v>20</v>
      </c>
      <c r="G66" s="10">
        <v>145728.16999999998</v>
      </c>
      <c r="H66" s="10">
        <v>123645.93</v>
      </c>
      <c r="I66" s="10">
        <v>258350.11</v>
      </c>
      <c r="J66" s="10">
        <v>18392.48</v>
      </c>
      <c r="K66" s="10">
        <v>73630.5</v>
      </c>
      <c r="L66" s="10">
        <v>101599.25</v>
      </c>
      <c r="M66" s="10">
        <v>61279.63</v>
      </c>
      <c r="N66" s="10">
        <v>116897.52999999998</v>
      </c>
      <c r="O66" s="10">
        <v>12067.980000000001</v>
      </c>
      <c r="P66" s="10">
        <v>94695.83</v>
      </c>
      <c r="Q66" s="10">
        <v>0</v>
      </c>
      <c r="R66" s="10">
        <v>0</v>
      </c>
      <c r="S66" s="10">
        <v>0</v>
      </c>
      <c r="T66" s="31">
        <f t="shared" si="2"/>
        <v>1006287.4099999999</v>
      </c>
    </row>
    <row r="67" spans="1:20" ht="15.75" customHeight="1" thickBot="1">
      <c r="A67" s="98">
        <v>18</v>
      </c>
      <c r="B67" s="100" t="s">
        <v>80</v>
      </c>
      <c r="C67" s="91" t="s">
        <v>81</v>
      </c>
      <c r="D67" s="35"/>
      <c r="E67" s="35"/>
      <c r="F67" s="36" t="s">
        <v>19</v>
      </c>
      <c r="G67" s="10">
        <v>105971.39</v>
      </c>
      <c r="H67" s="10">
        <v>90323.33</v>
      </c>
      <c r="I67" s="10">
        <v>245</v>
      </c>
      <c r="J67" s="10">
        <v>0</v>
      </c>
      <c r="K67" s="10">
        <v>54079.100000000006</v>
      </c>
      <c r="L67" s="10">
        <v>73911.68000000001</v>
      </c>
      <c r="M67" s="10">
        <v>44415.19</v>
      </c>
      <c r="N67" s="10">
        <v>81932.68000000002</v>
      </c>
      <c r="O67" s="10">
        <v>0</v>
      </c>
      <c r="P67" s="10">
        <v>80684.93999999999</v>
      </c>
      <c r="Q67" s="10">
        <v>0</v>
      </c>
      <c r="R67" s="10">
        <v>0</v>
      </c>
      <c r="S67" s="10">
        <v>0</v>
      </c>
      <c r="T67" s="31">
        <f t="shared" si="2"/>
        <v>531563.3099999999</v>
      </c>
    </row>
    <row r="68" spans="1:20" ht="15.75" thickBot="1">
      <c r="A68" s="99"/>
      <c r="B68" s="101"/>
      <c r="C68" s="92"/>
      <c r="D68" s="35"/>
      <c r="E68" s="35"/>
      <c r="F68" s="36" t="s">
        <v>20</v>
      </c>
      <c r="G68" s="10">
        <v>89020.7</v>
      </c>
      <c r="H68" s="10">
        <v>75983.05999999998</v>
      </c>
      <c r="I68" s="10">
        <v>0</v>
      </c>
      <c r="J68" s="10">
        <v>0</v>
      </c>
      <c r="K68" s="10">
        <v>45533.58</v>
      </c>
      <c r="L68" s="10">
        <v>62114.89000000001</v>
      </c>
      <c r="M68" s="10">
        <v>37327.95</v>
      </c>
      <c r="N68" s="10">
        <v>68669.91</v>
      </c>
      <c r="O68" s="10">
        <v>0</v>
      </c>
      <c r="P68" s="10">
        <v>66372.20000000001</v>
      </c>
      <c r="Q68" s="10">
        <v>0</v>
      </c>
      <c r="R68" s="10">
        <v>0</v>
      </c>
      <c r="S68" s="10">
        <v>0</v>
      </c>
      <c r="T68" s="31">
        <f t="shared" si="2"/>
        <v>445022.29</v>
      </c>
    </row>
    <row r="69" spans="1:20" ht="15.75" thickBot="1">
      <c r="A69" s="37"/>
      <c r="B69" s="38"/>
      <c r="C69" s="80" t="s">
        <v>45</v>
      </c>
      <c r="D69" s="80">
        <f>SUM(D33:D66)</f>
        <v>242007.25</v>
      </c>
      <c r="E69" s="80">
        <f>SUM(E33:E66)</f>
        <v>11312</v>
      </c>
      <c r="F69" s="39" t="s">
        <v>19</v>
      </c>
      <c r="G69" s="40">
        <f>G33+G35+G37+G39+G41+G43+G45+G47+G49+G51+G53+G55+G57+G59+G61+G63+G65+G67</f>
        <v>6494599.66</v>
      </c>
      <c r="H69" s="40">
        <f aca="true" t="shared" si="3" ref="H69:S70">H33+H35+H37+H39+H41+H43+H45+H47+H49+H51+H53+H55+H57+H59+H61+H63+H65+H67</f>
        <v>5529012.29</v>
      </c>
      <c r="I69" s="40">
        <f t="shared" si="3"/>
        <v>11015897.4</v>
      </c>
      <c r="J69" s="40">
        <f t="shared" si="3"/>
        <v>932825.4</v>
      </c>
      <c r="K69" s="40">
        <f t="shared" si="3"/>
        <v>3307772.58</v>
      </c>
      <c r="L69" s="40">
        <f t="shared" si="3"/>
        <v>4528652.74</v>
      </c>
      <c r="M69" s="40">
        <f t="shared" si="3"/>
        <v>2722494.9899999998</v>
      </c>
      <c r="N69" s="40">
        <f t="shared" si="3"/>
        <v>4578083.16</v>
      </c>
      <c r="O69" s="40">
        <f t="shared" si="3"/>
        <v>714.4</v>
      </c>
      <c r="P69" s="40">
        <f t="shared" si="3"/>
        <v>4414369.550000001</v>
      </c>
      <c r="Q69" s="40">
        <f t="shared" si="3"/>
        <v>448662.58</v>
      </c>
      <c r="R69" s="40">
        <f t="shared" si="3"/>
        <v>0</v>
      </c>
      <c r="S69" s="40">
        <f t="shared" si="3"/>
        <v>0</v>
      </c>
      <c r="T69" s="40">
        <f>T33+T35+T37+T39+T41+T43+T45+T47+T49+T51+T53+T55+T57+T59+T61+T63+T65+T67</f>
        <v>43973084.75000001</v>
      </c>
    </row>
    <row r="70" spans="1:20" ht="15.75" thickBot="1">
      <c r="A70" s="4"/>
      <c r="B70" s="41"/>
      <c r="C70" s="81"/>
      <c r="D70" s="94"/>
      <c r="E70" s="94"/>
      <c r="F70" s="23" t="s">
        <v>20</v>
      </c>
      <c r="G70" s="24">
        <f>G34+G36+G38+G40+G42+G44+G46+G48+G50+G52+G54+G56+G58+G60+G62+G64+G66+G68</f>
        <v>6413800.11</v>
      </c>
      <c r="H70" s="24">
        <f t="shared" si="3"/>
        <v>5452476.06</v>
      </c>
      <c r="I70" s="24">
        <f t="shared" si="3"/>
        <v>10965904.66</v>
      </c>
      <c r="J70" s="24">
        <f t="shared" si="3"/>
        <v>963152.0100000001</v>
      </c>
      <c r="K70" s="24">
        <f t="shared" si="3"/>
        <v>3254842.1200000006</v>
      </c>
      <c r="L70" s="24">
        <f t="shared" si="3"/>
        <v>4467986.05</v>
      </c>
      <c r="M70" s="24">
        <f t="shared" si="3"/>
        <v>2690447.12</v>
      </c>
      <c r="N70" s="24">
        <f t="shared" si="3"/>
        <v>4527441.42</v>
      </c>
      <c r="O70" s="24">
        <f t="shared" si="3"/>
        <v>471131.484</v>
      </c>
      <c r="P70" s="24">
        <f t="shared" si="3"/>
        <v>3795010.1999999997</v>
      </c>
      <c r="Q70" s="24">
        <f t="shared" si="3"/>
        <v>388244.98</v>
      </c>
      <c r="R70" s="24">
        <f t="shared" si="3"/>
        <v>0</v>
      </c>
      <c r="S70" s="24">
        <f t="shared" si="3"/>
        <v>14.46</v>
      </c>
      <c r="T70" s="24">
        <f>T34+T36+T38+T40+T42+T44+T46+T48+T50+T52+T54+T56+T58+T60+T62+T64+T66+T68</f>
        <v>43390450.673999995</v>
      </c>
    </row>
    <row r="71" spans="1:20" ht="24.75" customHeight="1" thickBot="1">
      <c r="A71" s="95" t="s">
        <v>132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ht="60" customHeight="1" thickBot="1">
      <c r="A72" s="5"/>
      <c r="B72" s="5"/>
      <c r="C72" s="6" t="s">
        <v>0</v>
      </c>
      <c r="D72" s="7" t="s">
        <v>1</v>
      </c>
      <c r="E72" s="7" t="s">
        <v>2</v>
      </c>
      <c r="F72" s="5"/>
      <c r="G72" s="7" t="s">
        <v>3</v>
      </c>
      <c r="H72" s="7" t="s">
        <v>4</v>
      </c>
      <c r="I72" s="7" t="s">
        <v>5</v>
      </c>
      <c r="J72" s="7" t="s">
        <v>6</v>
      </c>
      <c r="K72" s="7" t="s">
        <v>7</v>
      </c>
      <c r="L72" s="7" t="s">
        <v>8</v>
      </c>
      <c r="M72" s="7" t="s">
        <v>9</v>
      </c>
      <c r="N72" s="7" t="s">
        <v>10</v>
      </c>
      <c r="O72" s="7" t="s">
        <v>11</v>
      </c>
      <c r="P72" s="7" t="s">
        <v>12</v>
      </c>
      <c r="Q72" s="7" t="s">
        <v>13</v>
      </c>
      <c r="R72" s="7" t="s">
        <v>134</v>
      </c>
      <c r="S72" s="7" t="s">
        <v>15</v>
      </c>
      <c r="T72" s="8" t="s">
        <v>16</v>
      </c>
    </row>
    <row r="73" spans="1:20" ht="15" customHeight="1" thickBot="1">
      <c r="A73" s="84">
        <v>1</v>
      </c>
      <c r="B73" s="86" t="s">
        <v>82</v>
      </c>
      <c r="C73" s="91" t="s">
        <v>83</v>
      </c>
      <c r="D73" s="82">
        <v>17370.14</v>
      </c>
      <c r="E73" s="82">
        <v>827</v>
      </c>
      <c r="F73" s="17" t="s">
        <v>19</v>
      </c>
      <c r="G73" s="10">
        <v>446442.24</v>
      </c>
      <c r="H73" s="10">
        <v>380152.15</v>
      </c>
      <c r="I73" s="10">
        <v>769011.8000000002</v>
      </c>
      <c r="J73" s="10">
        <v>66229.46</v>
      </c>
      <c r="K73" s="10">
        <v>227298.61</v>
      </c>
      <c r="L73" s="10">
        <v>311338.33</v>
      </c>
      <c r="M73" s="10">
        <v>187136.87</v>
      </c>
      <c r="N73" s="10">
        <v>308818.3</v>
      </c>
      <c r="O73" s="10">
        <v>0</v>
      </c>
      <c r="P73" s="10">
        <v>338175.05</v>
      </c>
      <c r="Q73" s="10">
        <v>0</v>
      </c>
      <c r="R73" s="10">
        <v>0</v>
      </c>
      <c r="S73" s="10">
        <v>0</v>
      </c>
      <c r="T73" s="42">
        <f aca="true" t="shared" si="4" ref="T73:T94">SUM(G73:S73)</f>
        <v>3034602.81</v>
      </c>
    </row>
    <row r="74" spans="1:20" ht="15.75" thickBot="1">
      <c r="A74" s="90"/>
      <c r="B74" s="87"/>
      <c r="C74" s="92"/>
      <c r="D74" s="83"/>
      <c r="E74" s="83"/>
      <c r="F74" s="18" t="s">
        <v>20</v>
      </c>
      <c r="G74" s="10">
        <v>443147.78</v>
      </c>
      <c r="H74" s="10">
        <v>372458.25</v>
      </c>
      <c r="I74" s="10">
        <v>762288.04</v>
      </c>
      <c r="J74" s="10">
        <v>70093.39</v>
      </c>
      <c r="K74" s="10">
        <v>225244.76</v>
      </c>
      <c r="L74" s="10">
        <v>309301.03</v>
      </c>
      <c r="M74" s="10">
        <v>186540.99</v>
      </c>
      <c r="N74" s="10">
        <v>306778.09</v>
      </c>
      <c r="O74" s="10">
        <v>45193.399999999994</v>
      </c>
      <c r="P74" s="10">
        <v>277142.53</v>
      </c>
      <c r="Q74" s="10">
        <v>0</v>
      </c>
      <c r="R74" s="10">
        <v>0</v>
      </c>
      <c r="S74" s="10">
        <v>0</v>
      </c>
      <c r="T74" s="34">
        <f t="shared" si="4"/>
        <v>2998188.26</v>
      </c>
    </row>
    <row r="75" spans="1:20" ht="15.75" customHeight="1" thickBot="1">
      <c r="A75" s="84">
        <v>2</v>
      </c>
      <c r="B75" s="86" t="s">
        <v>84</v>
      </c>
      <c r="C75" s="91" t="s">
        <v>85</v>
      </c>
      <c r="D75" s="82">
        <v>21776.16</v>
      </c>
      <c r="E75" s="82">
        <v>1226</v>
      </c>
      <c r="F75" s="17" t="s">
        <v>19</v>
      </c>
      <c r="G75" s="10">
        <v>586772.9400000001</v>
      </c>
      <c r="H75" s="10">
        <v>499645.92</v>
      </c>
      <c r="I75" s="10">
        <v>984326.6000000003</v>
      </c>
      <c r="J75" s="10">
        <v>111035.39</v>
      </c>
      <c r="K75" s="10">
        <v>298905.24</v>
      </c>
      <c r="L75" s="10">
        <v>409205.06</v>
      </c>
      <c r="M75" s="10">
        <v>245960.69999999995</v>
      </c>
      <c r="N75" s="10">
        <v>405885.6</v>
      </c>
      <c r="O75" s="10">
        <v>0</v>
      </c>
      <c r="P75" s="10">
        <v>444492.5400000001</v>
      </c>
      <c r="Q75" s="10">
        <v>0</v>
      </c>
      <c r="R75" s="10">
        <v>0</v>
      </c>
      <c r="S75" s="10">
        <v>0</v>
      </c>
      <c r="T75" s="42">
        <f t="shared" si="4"/>
        <v>3986229.9900000007</v>
      </c>
    </row>
    <row r="76" spans="1:20" ht="15.75" thickBot="1">
      <c r="A76" s="90"/>
      <c r="B76" s="87"/>
      <c r="C76" s="92"/>
      <c r="D76" s="83"/>
      <c r="E76" s="83"/>
      <c r="F76" s="18" t="s">
        <v>20</v>
      </c>
      <c r="G76" s="10">
        <v>568573.5599999999</v>
      </c>
      <c r="H76" s="10">
        <v>484812.82</v>
      </c>
      <c r="I76" s="10">
        <v>962291.4500000001</v>
      </c>
      <c r="J76" s="10">
        <v>111589.93</v>
      </c>
      <c r="K76" s="10">
        <v>288171.64</v>
      </c>
      <c r="L76" s="10">
        <v>395907.91000000003</v>
      </c>
      <c r="M76" s="10">
        <v>238729.80000000002</v>
      </c>
      <c r="N76" s="10">
        <v>392328.37999999995</v>
      </c>
      <c r="O76" s="10">
        <v>39389.909999999996</v>
      </c>
      <c r="P76" s="10">
        <v>377545.32999999996</v>
      </c>
      <c r="Q76" s="10">
        <v>0</v>
      </c>
      <c r="R76" s="10">
        <v>0</v>
      </c>
      <c r="S76" s="10">
        <v>0</v>
      </c>
      <c r="T76" s="34">
        <f t="shared" si="4"/>
        <v>3859340.7300000004</v>
      </c>
    </row>
    <row r="77" spans="1:20" ht="15.75" customHeight="1" thickBot="1">
      <c r="A77" s="84">
        <v>3</v>
      </c>
      <c r="B77" s="86" t="s">
        <v>86</v>
      </c>
      <c r="C77" s="91" t="s">
        <v>87</v>
      </c>
      <c r="D77" s="82">
        <v>14582.44</v>
      </c>
      <c r="E77" s="82">
        <v>734</v>
      </c>
      <c r="F77" s="17" t="s">
        <v>19</v>
      </c>
      <c r="G77" s="10">
        <v>375013.44</v>
      </c>
      <c r="H77" s="10">
        <v>319329.42000000004</v>
      </c>
      <c r="I77" s="10">
        <v>633751.0999999999</v>
      </c>
      <c r="J77" s="10">
        <v>66785.48</v>
      </c>
      <c r="K77" s="10">
        <v>191063.52999999997</v>
      </c>
      <c r="L77" s="10">
        <v>261525.78000000006</v>
      </c>
      <c r="M77" s="10">
        <v>157195.25999999998</v>
      </c>
      <c r="N77" s="10">
        <v>289719.4800000001</v>
      </c>
      <c r="O77" s="10">
        <v>0</v>
      </c>
      <c r="P77" s="10">
        <v>284079.95999999996</v>
      </c>
      <c r="Q77" s="10">
        <v>0</v>
      </c>
      <c r="R77" s="10">
        <v>0</v>
      </c>
      <c r="S77" s="10">
        <v>0</v>
      </c>
      <c r="T77" s="42">
        <f t="shared" si="4"/>
        <v>2578463.45</v>
      </c>
    </row>
    <row r="78" spans="1:20" ht="15.75" thickBot="1">
      <c r="A78" s="90"/>
      <c r="B78" s="87"/>
      <c r="C78" s="92"/>
      <c r="D78" s="83"/>
      <c r="E78" s="83"/>
      <c r="F78" s="18" t="s">
        <v>20</v>
      </c>
      <c r="G78" s="10">
        <v>374839.29</v>
      </c>
      <c r="H78" s="10">
        <v>317183.73000000004</v>
      </c>
      <c r="I78" s="10">
        <v>624128.73</v>
      </c>
      <c r="J78" s="10">
        <v>79581.21</v>
      </c>
      <c r="K78" s="10">
        <v>190567.97</v>
      </c>
      <c r="L78" s="10">
        <v>261186.67999999996</v>
      </c>
      <c r="M78" s="10">
        <v>157597.89</v>
      </c>
      <c r="N78" s="10">
        <v>287161.75</v>
      </c>
      <c r="O78" s="10">
        <v>36734.909999999996</v>
      </c>
      <c r="P78" s="10">
        <v>236747.75</v>
      </c>
      <c r="Q78" s="10">
        <v>0</v>
      </c>
      <c r="R78" s="10">
        <v>0</v>
      </c>
      <c r="S78" s="10">
        <v>743.49</v>
      </c>
      <c r="T78" s="34">
        <f t="shared" si="4"/>
        <v>2566473.4000000004</v>
      </c>
    </row>
    <row r="79" spans="1:20" ht="15.75" customHeight="1" thickBot="1">
      <c r="A79" s="84">
        <v>4</v>
      </c>
      <c r="B79" s="86" t="s">
        <v>88</v>
      </c>
      <c r="C79" s="91" t="s">
        <v>89</v>
      </c>
      <c r="D79" s="82">
        <v>25111.03</v>
      </c>
      <c r="E79" s="82">
        <v>1467</v>
      </c>
      <c r="F79" s="17" t="s">
        <v>19</v>
      </c>
      <c r="G79" s="10">
        <v>619221.76</v>
      </c>
      <c r="H79" s="10">
        <v>527276.13</v>
      </c>
      <c r="I79" s="10">
        <v>1012112.5</v>
      </c>
      <c r="J79" s="10">
        <v>142178.73</v>
      </c>
      <c r="K79" s="10">
        <v>315408.69000000006</v>
      </c>
      <c r="L79" s="10">
        <v>431788.86</v>
      </c>
      <c r="M79" s="10">
        <v>259552.27999999997</v>
      </c>
      <c r="N79" s="10">
        <v>428333.30999999994</v>
      </c>
      <c r="O79" s="10">
        <v>0</v>
      </c>
      <c r="P79" s="10">
        <v>0</v>
      </c>
      <c r="Q79" s="10">
        <v>416694.21</v>
      </c>
      <c r="R79" s="10">
        <v>0</v>
      </c>
      <c r="S79" s="10">
        <v>0</v>
      </c>
      <c r="T79" s="42">
        <f t="shared" si="4"/>
        <v>4152566.4699999997</v>
      </c>
    </row>
    <row r="80" spans="1:20" ht="15.75" thickBot="1">
      <c r="A80" s="90"/>
      <c r="B80" s="87"/>
      <c r="C80" s="92"/>
      <c r="D80" s="83"/>
      <c r="E80" s="83"/>
      <c r="F80" s="18" t="s">
        <v>20</v>
      </c>
      <c r="G80" s="10">
        <v>619711.93</v>
      </c>
      <c r="H80" s="10">
        <v>525026.12</v>
      </c>
      <c r="I80" s="10">
        <v>1021450.86</v>
      </c>
      <c r="J80" s="10">
        <v>138743.5</v>
      </c>
      <c r="K80" s="10">
        <v>315952.58999999997</v>
      </c>
      <c r="L80" s="10">
        <v>434399.66000000003</v>
      </c>
      <c r="M80" s="10">
        <v>262737.27999999997</v>
      </c>
      <c r="N80" s="10">
        <v>429750.44000000006</v>
      </c>
      <c r="O80" s="10">
        <v>65710.64</v>
      </c>
      <c r="P80" s="10">
        <v>0</v>
      </c>
      <c r="Q80" s="10">
        <v>346936.31000000006</v>
      </c>
      <c r="R80" s="10">
        <v>0</v>
      </c>
      <c r="S80" s="10">
        <v>0</v>
      </c>
      <c r="T80" s="34">
        <f t="shared" si="4"/>
        <v>4160419.33</v>
      </c>
    </row>
    <row r="81" spans="1:20" ht="15.75" customHeight="1" thickBot="1">
      <c r="A81" s="84">
        <v>5</v>
      </c>
      <c r="B81" s="86" t="s">
        <v>90</v>
      </c>
      <c r="C81" s="91" t="s">
        <v>91</v>
      </c>
      <c r="D81" s="82">
        <v>15419.99</v>
      </c>
      <c r="E81" s="82">
        <v>834</v>
      </c>
      <c r="F81" s="17" t="s">
        <v>19</v>
      </c>
      <c r="G81" s="10">
        <v>406155.14</v>
      </c>
      <c r="H81" s="10">
        <v>345846.18</v>
      </c>
      <c r="I81" s="10">
        <v>684521.75</v>
      </c>
      <c r="J81" s="10">
        <v>74034.19</v>
      </c>
      <c r="K81" s="10">
        <v>206913.77</v>
      </c>
      <c r="L81" s="10">
        <v>283243.86999999994</v>
      </c>
      <c r="M81" s="10">
        <v>170249.93</v>
      </c>
      <c r="N81" s="10">
        <v>280948.86000000004</v>
      </c>
      <c r="O81" s="10">
        <v>0</v>
      </c>
      <c r="P81" s="10">
        <v>307671.54</v>
      </c>
      <c r="Q81" s="10">
        <v>0</v>
      </c>
      <c r="R81" s="10">
        <v>0</v>
      </c>
      <c r="S81" s="10">
        <v>0</v>
      </c>
      <c r="T81" s="42">
        <f t="shared" si="4"/>
        <v>2759585.23</v>
      </c>
    </row>
    <row r="82" spans="1:20" ht="15.75" thickBot="1">
      <c r="A82" s="90"/>
      <c r="B82" s="87"/>
      <c r="C82" s="92"/>
      <c r="D82" s="83"/>
      <c r="E82" s="83"/>
      <c r="F82" s="18" t="s">
        <v>20</v>
      </c>
      <c r="G82" s="10">
        <v>402741.73</v>
      </c>
      <c r="H82" s="10">
        <v>341067.6099999999</v>
      </c>
      <c r="I82" s="10">
        <v>684049.2</v>
      </c>
      <c r="J82" s="10">
        <v>76285.95</v>
      </c>
      <c r="K82" s="10">
        <v>204297.75</v>
      </c>
      <c r="L82" s="10">
        <v>280578.01</v>
      </c>
      <c r="M82" s="10">
        <v>169236.09</v>
      </c>
      <c r="N82" s="10">
        <v>278734.99999999994</v>
      </c>
      <c r="O82" s="10">
        <v>35220.07000000001</v>
      </c>
      <c r="P82" s="10">
        <v>258976.6</v>
      </c>
      <c r="Q82" s="10">
        <v>0</v>
      </c>
      <c r="R82" s="10">
        <v>0</v>
      </c>
      <c r="S82" s="10">
        <v>0</v>
      </c>
      <c r="T82" s="34">
        <f t="shared" si="4"/>
        <v>2731188.01</v>
      </c>
    </row>
    <row r="83" spans="1:20" ht="15.75" customHeight="1" thickBot="1">
      <c r="A83" s="84">
        <v>6</v>
      </c>
      <c r="B83" s="86" t="s">
        <v>92</v>
      </c>
      <c r="C83" s="91" t="s">
        <v>93</v>
      </c>
      <c r="D83" s="82">
        <v>12043.4</v>
      </c>
      <c r="E83" s="82">
        <v>571</v>
      </c>
      <c r="F83" s="17" t="s">
        <v>19</v>
      </c>
      <c r="G83" s="10">
        <v>331167.48</v>
      </c>
      <c r="H83" s="10">
        <v>281991.66</v>
      </c>
      <c r="I83" s="10">
        <v>578991.5</v>
      </c>
      <c r="J83" s="10">
        <v>41066.91</v>
      </c>
      <c r="K83" s="10">
        <v>168763.13000000003</v>
      </c>
      <c r="L83" s="10">
        <v>230979.93999999997</v>
      </c>
      <c r="M83" s="10">
        <v>138826.65999999997</v>
      </c>
      <c r="N83" s="10">
        <v>229078.55999999997</v>
      </c>
      <c r="O83" s="10">
        <v>0</v>
      </c>
      <c r="P83" s="10">
        <v>250864.67999999996</v>
      </c>
      <c r="Q83" s="10">
        <v>0</v>
      </c>
      <c r="R83" s="10">
        <v>0</v>
      </c>
      <c r="S83" s="10">
        <v>0</v>
      </c>
      <c r="T83" s="42">
        <f t="shared" si="4"/>
        <v>2251730.52</v>
      </c>
    </row>
    <row r="84" spans="1:20" ht="15.75" thickBot="1">
      <c r="A84" s="90"/>
      <c r="B84" s="87"/>
      <c r="C84" s="92"/>
      <c r="D84" s="83"/>
      <c r="E84" s="83"/>
      <c r="F84" s="18" t="s">
        <v>20</v>
      </c>
      <c r="G84" s="10">
        <v>331378.43</v>
      </c>
      <c r="H84" s="10">
        <v>281179.28</v>
      </c>
      <c r="I84" s="10">
        <v>585074.25</v>
      </c>
      <c r="J84" s="10">
        <v>42843.909999999996</v>
      </c>
      <c r="K84" s="10">
        <v>168782</v>
      </c>
      <c r="L84" s="10">
        <v>230994.01000000004</v>
      </c>
      <c r="M84" s="10">
        <v>139216.89</v>
      </c>
      <c r="N84" s="10">
        <v>229447.51</v>
      </c>
      <c r="O84" s="10">
        <v>26265.82</v>
      </c>
      <c r="P84" s="10">
        <v>216513.19</v>
      </c>
      <c r="Q84" s="10">
        <v>0</v>
      </c>
      <c r="R84" s="10">
        <v>0</v>
      </c>
      <c r="S84" s="10">
        <v>0</v>
      </c>
      <c r="T84" s="34">
        <f t="shared" si="4"/>
        <v>2251695.29</v>
      </c>
    </row>
    <row r="85" spans="1:20" ht="15.75" customHeight="1" thickBot="1">
      <c r="A85" s="84">
        <v>7</v>
      </c>
      <c r="B85" s="86" t="s">
        <v>94</v>
      </c>
      <c r="C85" s="91" t="s">
        <v>95</v>
      </c>
      <c r="D85" s="82">
        <v>6648.2</v>
      </c>
      <c r="E85" s="82">
        <v>350</v>
      </c>
      <c r="F85" s="17" t="s">
        <v>19</v>
      </c>
      <c r="G85" s="10">
        <v>199924.07999999996</v>
      </c>
      <c r="H85" s="10">
        <v>170238.87000000002</v>
      </c>
      <c r="I85" s="10">
        <v>349930.5</v>
      </c>
      <c r="J85" s="10">
        <v>24482.409999999996</v>
      </c>
      <c r="K85" s="10">
        <v>101843.91999999998</v>
      </c>
      <c r="L85" s="10">
        <v>139422.72000000003</v>
      </c>
      <c r="M85" s="10">
        <v>83803.37999999999</v>
      </c>
      <c r="N85" s="10">
        <v>154454.40000000002</v>
      </c>
      <c r="O85" s="10">
        <v>0</v>
      </c>
      <c r="P85" s="10">
        <v>151447.62</v>
      </c>
      <c r="Q85" s="10">
        <v>0</v>
      </c>
      <c r="R85" s="10">
        <v>0</v>
      </c>
      <c r="S85" s="10">
        <v>0</v>
      </c>
      <c r="T85" s="42">
        <f t="shared" si="4"/>
        <v>1375547.9</v>
      </c>
    </row>
    <row r="86" spans="1:20" ht="15.75" thickBot="1">
      <c r="A86" s="90"/>
      <c r="B86" s="87"/>
      <c r="C86" s="92"/>
      <c r="D86" s="83"/>
      <c r="E86" s="83"/>
      <c r="F86" s="18" t="s">
        <v>20</v>
      </c>
      <c r="G86" s="10">
        <v>200154.82</v>
      </c>
      <c r="H86" s="10">
        <v>170390.53999999998</v>
      </c>
      <c r="I86" s="10">
        <v>352512.44</v>
      </c>
      <c r="J86" s="10">
        <v>21721.31</v>
      </c>
      <c r="K86" s="10">
        <v>101521.92</v>
      </c>
      <c r="L86" s="10">
        <v>138781.67</v>
      </c>
      <c r="M86" s="10">
        <v>83958.33000000002</v>
      </c>
      <c r="N86" s="10">
        <v>152637.85</v>
      </c>
      <c r="O86" s="10">
        <v>14545.600000000002</v>
      </c>
      <c r="P86" s="10">
        <v>132469.66999999998</v>
      </c>
      <c r="Q86" s="10">
        <v>0</v>
      </c>
      <c r="R86" s="10">
        <v>0</v>
      </c>
      <c r="S86" s="10">
        <v>0</v>
      </c>
      <c r="T86" s="34">
        <f t="shared" si="4"/>
        <v>1368694.1500000004</v>
      </c>
    </row>
    <row r="87" spans="1:20" ht="15.75" customHeight="1" thickBot="1">
      <c r="A87" s="84">
        <v>8</v>
      </c>
      <c r="B87" s="86" t="s">
        <v>96</v>
      </c>
      <c r="C87" s="91" t="s">
        <v>97</v>
      </c>
      <c r="D87" s="82">
        <v>18454.67</v>
      </c>
      <c r="E87" s="82">
        <v>916</v>
      </c>
      <c r="F87" s="17" t="s">
        <v>19</v>
      </c>
      <c r="G87" s="10">
        <v>529871.76</v>
      </c>
      <c r="H87" s="10">
        <v>451191.06</v>
      </c>
      <c r="I87" s="10">
        <v>921219.3</v>
      </c>
      <c r="J87" s="10">
        <v>70220.71999999999</v>
      </c>
      <c r="K87" s="10">
        <v>270558.35</v>
      </c>
      <c r="L87" s="10">
        <v>369811.20999999996</v>
      </c>
      <c r="M87" s="10">
        <v>222109.37999999995</v>
      </c>
      <c r="N87" s="10">
        <v>366526.68000000005</v>
      </c>
      <c r="O87" s="10">
        <v>0</v>
      </c>
      <c r="P87" s="10">
        <v>401389.32000000007</v>
      </c>
      <c r="Q87" s="10">
        <v>0</v>
      </c>
      <c r="R87" s="10">
        <v>0</v>
      </c>
      <c r="S87" s="10">
        <v>0</v>
      </c>
      <c r="T87" s="42">
        <f t="shared" si="4"/>
        <v>3602897.7800000003</v>
      </c>
    </row>
    <row r="88" spans="1:20" ht="15.75" thickBot="1">
      <c r="A88" s="90"/>
      <c r="B88" s="87"/>
      <c r="C88" s="92"/>
      <c r="D88" s="83"/>
      <c r="E88" s="83"/>
      <c r="F88" s="18" t="s">
        <v>20</v>
      </c>
      <c r="G88" s="10">
        <v>521841.31</v>
      </c>
      <c r="H88" s="10">
        <v>443918.36</v>
      </c>
      <c r="I88" s="10">
        <v>912596.0000000001</v>
      </c>
      <c r="J88" s="10">
        <v>74898.88000000002</v>
      </c>
      <c r="K88" s="10">
        <v>265403.77</v>
      </c>
      <c r="L88" s="10">
        <v>363807.46</v>
      </c>
      <c r="M88" s="10">
        <v>219022.20999999996</v>
      </c>
      <c r="N88" s="10">
        <v>360821.52</v>
      </c>
      <c r="O88" s="10">
        <v>37136.85</v>
      </c>
      <c r="P88" s="10">
        <v>345751.37</v>
      </c>
      <c r="Q88" s="10">
        <v>0</v>
      </c>
      <c r="R88" s="10">
        <v>0</v>
      </c>
      <c r="S88" s="10">
        <v>0</v>
      </c>
      <c r="T88" s="34">
        <f t="shared" si="4"/>
        <v>3545197.7300000004</v>
      </c>
    </row>
    <row r="89" spans="1:20" ht="15.75" customHeight="1" thickBot="1">
      <c r="A89" s="84">
        <v>9</v>
      </c>
      <c r="B89" s="86" t="s">
        <v>98</v>
      </c>
      <c r="C89" s="91" t="s">
        <v>99</v>
      </c>
      <c r="D89" s="82">
        <v>31984.79</v>
      </c>
      <c r="E89" s="82">
        <v>1804</v>
      </c>
      <c r="F89" s="17" t="s">
        <v>19</v>
      </c>
      <c r="G89" s="10">
        <v>836067.7799999999</v>
      </c>
      <c r="H89" s="10">
        <v>711923.6300000001</v>
      </c>
      <c r="I89" s="10">
        <v>1400340.0000000002</v>
      </c>
      <c r="J89" s="10">
        <v>160184.61999999997</v>
      </c>
      <c r="K89" s="10">
        <v>426986.2100000001</v>
      </c>
      <c r="L89" s="10">
        <v>583403.91</v>
      </c>
      <c r="M89" s="10">
        <v>350771.33</v>
      </c>
      <c r="N89" s="10">
        <v>645924.0800000001</v>
      </c>
      <c r="O89" s="10">
        <v>0</v>
      </c>
      <c r="P89" s="10">
        <v>633339.97</v>
      </c>
      <c r="Q89" s="10">
        <v>0</v>
      </c>
      <c r="R89" s="10">
        <v>0</v>
      </c>
      <c r="S89" s="10">
        <v>0</v>
      </c>
      <c r="T89" s="42">
        <f t="shared" si="4"/>
        <v>5748941.53</v>
      </c>
    </row>
    <row r="90" spans="1:20" ht="15.75" thickBot="1">
      <c r="A90" s="90"/>
      <c r="B90" s="87"/>
      <c r="C90" s="92"/>
      <c r="D90" s="83"/>
      <c r="E90" s="83"/>
      <c r="F90" s="18" t="s">
        <v>20</v>
      </c>
      <c r="G90" s="10">
        <v>825506.7199999999</v>
      </c>
      <c r="H90" s="10">
        <v>699782.3300000001</v>
      </c>
      <c r="I90" s="10">
        <v>1399414.96</v>
      </c>
      <c r="J90" s="10">
        <v>156415.4</v>
      </c>
      <c r="K90" s="10">
        <v>422169.0299999999</v>
      </c>
      <c r="L90" s="10">
        <v>576328.86</v>
      </c>
      <c r="M90" s="10">
        <v>347471.55000000005</v>
      </c>
      <c r="N90" s="10">
        <v>631415.34</v>
      </c>
      <c r="O90" s="10">
        <v>76017.51999999999</v>
      </c>
      <c r="P90" s="10">
        <v>526645.77</v>
      </c>
      <c r="Q90" s="10">
        <v>0</v>
      </c>
      <c r="R90" s="10">
        <v>0</v>
      </c>
      <c r="S90" s="10">
        <v>0</v>
      </c>
      <c r="T90" s="34">
        <f t="shared" si="4"/>
        <v>5661167.479999999</v>
      </c>
    </row>
    <row r="91" spans="1:20" ht="15.75" customHeight="1" thickBot="1">
      <c r="A91" s="84">
        <v>10</v>
      </c>
      <c r="B91" s="86" t="s">
        <v>100</v>
      </c>
      <c r="C91" s="91" t="s">
        <v>101</v>
      </c>
      <c r="D91" s="82">
        <v>19067.8</v>
      </c>
      <c r="E91" s="82">
        <v>1032</v>
      </c>
      <c r="F91" s="17" t="s">
        <v>19</v>
      </c>
      <c r="G91" s="10">
        <v>465352.1100000001</v>
      </c>
      <c r="H91" s="10">
        <v>396254.05999999994</v>
      </c>
      <c r="I91" s="10">
        <v>799677.3699999999</v>
      </c>
      <c r="J91" s="10">
        <v>70091.62000000001</v>
      </c>
      <c r="K91" s="10">
        <v>237085.90999999997</v>
      </c>
      <c r="L91" s="10">
        <v>324636.93999999994</v>
      </c>
      <c r="M91" s="10">
        <v>195065.53000000003</v>
      </c>
      <c r="N91" s="10">
        <v>321896.80000000005</v>
      </c>
      <c r="O91" s="10">
        <v>0</v>
      </c>
      <c r="P91" s="10">
        <v>176396.36</v>
      </c>
      <c r="Q91" s="10">
        <v>169550.03999999998</v>
      </c>
      <c r="R91" s="10">
        <v>0</v>
      </c>
      <c r="S91" s="10">
        <v>0</v>
      </c>
      <c r="T91" s="42">
        <f t="shared" si="4"/>
        <v>3156006.7399999998</v>
      </c>
    </row>
    <row r="92" spans="1:20" ht="15.75" thickBot="1">
      <c r="A92" s="90"/>
      <c r="B92" s="87"/>
      <c r="C92" s="92"/>
      <c r="D92" s="83"/>
      <c r="E92" s="83"/>
      <c r="F92" s="18" t="s">
        <v>20</v>
      </c>
      <c r="G92" s="10">
        <v>437949.77</v>
      </c>
      <c r="H92" s="10">
        <v>373192.24</v>
      </c>
      <c r="I92" s="10">
        <v>755952.4</v>
      </c>
      <c r="J92" s="10">
        <v>72274.04999999999</v>
      </c>
      <c r="K92" s="10">
        <v>221865.34000000003</v>
      </c>
      <c r="L92" s="10">
        <v>305115.45</v>
      </c>
      <c r="M92" s="10">
        <v>183920.21</v>
      </c>
      <c r="N92" s="10">
        <v>302680.87</v>
      </c>
      <c r="O92" s="10">
        <v>37840.479999999996</v>
      </c>
      <c r="P92" s="10">
        <v>120056.04999999999</v>
      </c>
      <c r="Q92" s="10">
        <v>156700.87999999998</v>
      </c>
      <c r="R92" s="10">
        <v>0</v>
      </c>
      <c r="S92" s="10">
        <v>0</v>
      </c>
      <c r="T92" s="34">
        <f t="shared" si="4"/>
        <v>2967547.74</v>
      </c>
    </row>
    <row r="93" spans="1:20" ht="15.75" customHeight="1" thickBot="1">
      <c r="A93" s="84">
        <v>11</v>
      </c>
      <c r="B93" s="86" t="s">
        <v>102</v>
      </c>
      <c r="C93" s="91" t="s">
        <v>103</v>
      </c>
      <c r="D93" s="82">
        <v>34856.8</v>
      </c>
      <c r="E93" s="82">
        <v>1934</v>
      </c>
      <c r="F93" s="17" t="s">
        <v>19</v>
      </c>
      <c r="G93" s="10">
        <v>835868.9600000002</v>
      </c>
      <c r="H93" s="10">
        <v>712038.3900000001</v>
      </c>
      <c r="I93" s="10">
        <v>1443876.4999999998</v>
      </c>
      <c r="J93" s="10">
        <v>119282.86000000002</v>
      </c>
      <c r="K93" s="10">
        <v>425000.83</v>
      </c>
      <c r="L93" s="10">
        <v>582229.61</v>
      </c>
      <c r="M93" s="10">
        <v>350270.29</v>
      </c>
      <c r="N93" s="10">
        <v>578193.71</v>
      </c>
      <c r="O93" s="10">
        <v>0</v>
      </c>
      <c r="P93" s="10">
        <v>633177.21</v>
      </c>
      <c r="Q93" s="10">
        <v>0</v>
      </c>
      <c r="R93" s="10">
        <v>0</v>
      </c>
      <c r="S93" s="10">
        <v>0</v>
      </c>
      <c r="T93" s="42">
        <f t="shared" si="4"/>
        <v>5679938.359999999</v>
      </c>
    </row>
    <row r="94" spans="1:20" ht="15.75" thickBot="1">
      <c r="A94" s="90"/>
      <c r="B94" s="87"/>
      <c r="C94" s="92"/>
      <c r="D94" s="83"/>
      <c r="E94" s="83"/>
      <c r="F94" s="18" t="s">
        <v>20</v>
      </c>
      <c r="G94" s="10">
        <v>804147.6</v>
      </c>
      <c r="H94" s="10">
        <v>680843.1799999999</v>
      </c>
      <c r="I94" s="10">
        <v>1406816.1600000001</v>
      </c>
      <c r="J94" s="10">
        <v>110028.99</v>
      </c>
      <c r="K94" s="10">
        <v>406829.47000000003</v>
      </c>
      <c r="L94" s="10">
        <v>559978.82</v>
      </c>
      <c r="M94" s="10">
        <v>337835.25</v>
      </c>
      <c r="N94" s="10">
        <v>556231.62</v>
      </c>
      <c r="O94" s="10">
        <v>77327.06000000001</v>
      </c>
      <c r="P94" s="10">
        <v>508678.5</v>
      </c>
      <c r="Q94" s="10">
        <v>101.18</v>
      </c>
      <c r="R94" s="10">
        <v>0</v>
      </c>
      <c r="S94" s="10">
        <v>0</v>
      </c>
      <c r="T94" s="34">
        <f t="shared" si="4"/>
        <v>5448817.83</v>
      </c>
    </row>
    <row r="95" spans="1:20" ht="15">
      <c r="A95" s="43"/>
      <c r="B95" s="44"/>
      <c r="C95" s="80" t="s">
        <v>45</v>
      </c>
      <c r="D95" s="80">
        <f>SUM(D73:D94)</f>
        <v>217315.41999999998</v>
      </c>
      <c r="E95" s="80">
        <f>SUM(E73:E94)</f>
        <v>11695</v>
      </c>
      <c r="F95" s="23" t="s">
        <v>19</v>
      </c>
      <c r="G95" s="24">
        <f>G73+G75+G77+G79+G81+G83+G85+G87+G89+G91+G93</f>
        <v>5631857.69</v>
      </c>
      <c r="H95" s="24">
        <f aca="true" t="shared" si="5" ref="H95:T96">H73+H75+H77+H79+H81+H83+H85+H87+H89+H91+H93</f>
        <v>4795887.470000001</v>
      </c>
      <c r="I95" s="24">
        <f t="shared" si="5"/>
        <v>9577758.92</v>
      </c>
      <c r="J95" s="24">
        <f t="shared" si="5"/>
        <v>945592.39</v>
      </c>
      <c r="K95" s="24">
        <f t="shared" si="5"/>
        <v>2869828.19</v>
      </c>
      <c r="L95" s="24">
        <f t="shared" si="5"/>
        <v>3927586.2299999995</v>
      </c>
      <c r="M95" s="24">
        <f t="shared" si="5"/>
        <v>2360941.6099999994</v>
      </c>
      <c r="N95" s="24">
        <f t="shared" si="5"/>
        <v>4009779.7800000003</v>
      </c>
      <c r="O95" s="24">
        <f t="shared" si="5"/>
        <v>0</v>
      </c>
      <c r="P95" s="24">
        <f>P73+P75+P77+P79+P81+P83+P85+P87+P89+P91+P93</f>
        <v>3621034.2499999995</v>
      </c>
      <c r="Q95" s="24">
        <f>Q73+Q75+Q77+Q79+Q81+Q83+Q85+Q87+Q89+Q91+Q93</f>
        <v>586244.25</v>
      </c>
      <c r="R95" s="24">
        <f t="shared" si="5"/>
        <v>0</v>
      </c>
      <c r="S95" s="24">
        <f t="shared" si="5"/>
        <v>0</v>
      </c>
      <c r="T95" s="24">
        <f t="shared" si="5"/>
        <v>38326510.78</v>
      </c>
    </row>
    <row r="96" spans="1:20" ht="15.75" thickBot="1">
      <c r="A96" s="45"/>
      <c r="B96" s="46"/>
      <c r="C96" s="81"/>
      <c r="D96" s="94"/>
      <c r="E96" s="94"/>
      <c r="F96" s="3" t="s">
        <v>20</v>
      </c>
      <c r="G96" s="47">
        <f>G74+G76+G78+G80+G82+G84+G86+G88+G90+G92+G94</f>
        <v>5529992.9399999995</v>
      </c>
      <c r="H96" s="47">
        <f t="shared" si="5"/>
        <v>4689854.459999999</v>
      </c>
      <c r="I96" s="47">
        <f t="shared" si="5"/>
        <v>9466574.490000002</v>
      </c>
      <c r="J96" s="47">
        <f t="shared" si="5"/>
        <v>954476.52</v>
      </c>
      <c r="K96" s="47">
        <f t="shared" si="5"/>
        <v>2810806.2399999998</v>
      </c>
      <c r="L96" s="47">
        <f t="shared" si="5"/>
        <v>3856379.56</v>
      </c>
      <c r="M96" s="47">
        <f t="shared" si="5"/>
        <v>2326266.49</v>
      </c>
      <c r="N96" s="47">
        <f t="shared" si="5"/>
        <v>3927988.37</v>
      </c>
      <c r="O96" s="47">
        <f t="shared" si="5"/>
        <v>491382.25999999995</v>
      </c>
      <c r="P96" s="47">
        <f>P74+P76+P78+P80+P82+P84+P86+P88+P90+P92+P94</f>
        <v>3000526.76</v>
      </c>
      <c r="Q96" s="47">
        <f>Q74+Q76+Q78+Q80+Q82+Q84+Q86+Q88+Q90+Q92+Q94</f>
        <v>503738.37000000005</v>
      </c>
      <c r="R96" s="47">
        <f t="shared" si="5"/>
        <v>0</v>
      </c>
      <c r="S96" s="47">
        <f t="shared" si="5"/>
        <v>743.49</v>
      </c>
      <c r="T96" s="47">
        <f t="shared" si="5"/>
        <v>37558729.95</v>
      </c>
    </row>
    <row r="97" spans="1:20" ht="17.25" customHeight="1" thickBot="1">
      <c r="A97" s="93" t="s">
        <v>133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1:20" ht="54" customHeight="1" thickBot="1">
      <c r="A98" s="5"/>
      <c r="B98" s="5"/>
      <c r="C98" s="6" t="s">
        <v>0</v>
      </c>
      <c r="D98" s="7" t="s">
        <v>1</v>
      </c>
      <c r="E98" s="7" t="s">
        <v>2</v>
      </c>
      <c r="F98" s="5"/>
      <c r="G98" s="7" t="s">
        <v>3</v>
      </c>
      <c r="H98" s="7" t="s">
        <v>4</v>
      </c>
      <c r="I98" s="7" t="s">
        <v>5</v>
      </c>
      <c r="J98" s="7" t="s">
        <v>6</v>
      </c>
      <c r="K98" s="7" t="s">
        <v>7</v>
      </c>
      <c r="L98" s="7" t="s">
        <v>8</v>
      </c>
      <c r="M98" s="7" t="s">
        <v>9</v>
      </c>
      <c r="N98" s="7" t="s">
        <v>10</v>
      </c>
      <c r="O98" s="7" t="s">
        <v>11</v>
      </c>
      <c r="P98" s="7" t="s">
        <v>12</v>
      </c>
      <c r="Q98" s="7" t="s">
        <v>13</v>
      </c>
      <c r="R98" s="7" t="s">
        <v>134</v>
      </c>
      <c r="S98" s="7" t="s">
        <v>15</v>
      </c>
      <c r="T98" s="8" t="s">
        <v>16</v>
      </c>
    </row>
    <row r="99" spans="1:20" ht="15.75" customHeight="1" thickBot="1">
      <c r="A99" s="84">
        <v>1</v>
      </c>
      <c r="B99" s="86" t="s">
        <v>104</v>
      </c>
      <c r="C99" s="91" t="s">
        <v>105</v>
      </c>
      <c r="D99" s="82">
        <v>53250.25</v>
      </c>
      <c r="E99" s="82">
        <v>2881</v>
      </c>
      <c r="F99" s="17" t="s">
        <v>19</v>
      </c>
      <c r="G99" s="10">
        <v>1373968.4700000002</v>
      </c>
      <c r="H99" s="10">
        <v>1169954.43</v>
      </c>
      <c r="I99" s="10">
        <v>2284374.85</v>
      </c>
      <c r="J99" s="10">
        <v>279047.22</v>
      </c>
      <c r="K99" s="10">
        <v>696337.76</v>
      </c>
      <c r="L99" s="10">
        <v>956648.2800000001</v>
      </c>
      <c r="M99" s="10">
        <v>574611.9400000001</v>
      </c>
      <c r="N99" s="10">
        <v>950415.8000000002</v>
      </c>
      <c r="O99" s="10">
        <v>-13.5</v>
      </c>
      <c r="P99" s="10">
        <v>0</v>
      </c>
      <c r="Q99" s="10">
        <v>924605.1799999997</v>
      </c>
      <c r="R99" s="10">
        <v>0</v>
      </c>
      <c r="S99" s="10">
        <v>0</v>
      </c>
      <c r="T99" s="34">
        <f aca="true" t="shared" si="6" ref="T99:T112">SUM(G99:S99)</f>
        <v>9209950.43</v>
      </c>
    </row>
    <row r="100" spans="1:20" ht="15.75" thickBot="1">
      <c r="A100" s="90"/>
      <c r="B100" s="87"/>
      <c r="C100" s="92"/>
      <c r="D100" s="83"/>
      <c r="E100" s="83"/>
      <c r="F100" s="18" t="s">
        <v>20</v>
      </c>
      <c r="G100" s="10">
        <v>1367985.07</v>
      </c>
      <c r="H100" s="10">
        <v>1160015.73</v>
      </c>
      <c r="I100" s="10">
        <v>2292319.32</v>
      </c>
      <c r="J100" s="10">
        <v>287959.08</v>
      </c>
      <c r="K100" s="10">
        <v>689496.4699999999</v>
      </c>
      <c r="L100" s="10">
        <v>950530.71</v>
      </c>
      <c r="M100" s="10">
        <v>572547.27</v>
      </c>
      <c r="N100" s="10">
        <v>946430.23</v>
      </c>
      <c r="O100" s="10">
        <v>121897.64000000001</v>
      </c>
      <c r="P100" s="10">
        <v>0</v>
      </c>
      <c r="Q100" s="10">
        <v>788216.6800000002</v>
      </c>
      <c r="R100" s="10">
        <v>0</v>
      </c>
      <c r="S100" s="10">
        <v>0</v>
      </c>
      <c r="T100" s="34">
        <f t="shared" si="6"/>
        <v>9177398.2</v>
      </c>
    </row>
    <row r="101" spans="1:20" ht="15.75" customHeight="1" thickBot="1">
      <c r="A101" s="84">
        <v>2</v>
      </c>
      <c r="B101" s="86" t="s">
        <v>106</v>
      </c>
      <c r="C101" s="91" t="s">
        <v>107</v>
      </c>
      <c r="D101" s="82">
        <v>17042</v>
      </c>
      <c r="E101" s="82">
        <v>785</v>
      </c>
      <c r="F101" s="15" t="s">
        <v>19</v>
      </c>
      <c r="G101" s="10">
        <v>466873.73999999993</v>
      </c>
      <c r="H101" s="10">
        <v>397548.8999999999</v>
      </c>
      <c r="I101" s="10">
        <v>809146.4000000001</v>
      </c>
      <c r="J101" s="10">
        <v>64431.16</v>
      </c>
      <c r="K101" s="10">
        <v>237833.37</v>
      </c>
      <c r="L101" s="10">
        <v>325586.93999999994</v>
      </c>
      <c r="M101" s="10">
        <v>195702.96</v>
      </c>
      <c r="N101" s="10">
        <v>360688.14</v>
      </c>
      <c r="O101" s="10">
        <v>0</v>
      </c>
      <c r="P101" s="10">
        <v>353667.12</v>
      </c>
      <c r="Q101" s="10">
        <v>0</v>
      </c>
      <c r="R101" s="10">
        <v>0</v>
      </c>
      <c r="S101" s="10">
        <v>0</v>
      </c>
      <c r="T101" s="34">
        <f t="shared" si="6"/>
        <v>3211478.73</v>
      </c>
    </row>
    <row r="102" spans="1:20" ht="15.75" thickBot="1">
      <c r="A102" s="90"/>
      <c r="B102" s="87"/>
      <c r="C102" s="92"/>
      <c r="D102" s="83"/>
      <c r="E102" s="83"/>
      <c r="F102" s="18" t="s">
        <v>20</v>
      </c>
      <c r="G102" s="10">
        <v>457769.39999999997</v>
      </c>
      <c r="H102" s="10">
        <v>388640.62000000005</v>
      </c>
      <c r="I102" s="10">
        <v>798127.8399999999</v>
      </c>
      <c r="J102" s="10">
        <v>64041.75000000001</v>
      </c>
      <c r="K102" s="10">
        <v>232981.06</v>
      </c>
      <c r="L102" s="10">
        <v>319283.27</v>
      </c>
      <c r="M102" s="10">
        <v>192139.82</v>
      </c>
      <c r="N102" s="10">
        <v>349972.43000000005</v>
      </c>
      <c r="O102" s="10">
        <v>34473.490000000005</v>
      </c>
      <c r="P102" s="10">
        <v>300452.75</v>
      </c>
      <c r="Q102" s="10">
        <v>81.88</v>
      </c>
      <c r="R102" s="10">
        <v>0</v>
      </c>
      <c r="S102" s="10">
        <v>0</v>
      </c>
      <c r="T102" s="34">
        <f t="shared" si="6"/>
        <v>3137964.31</v>
      </c>
    </row>
    <row r="103" spans="1:20" ht="15.75" customHeight="1" thickBot="1">
      <c r="A103" s="84">
        <v>3</v>
      </c>
      <c r="B103" s="86" t="s">
        <v>108</v>
      </c>
      <c r="C103" s="91" t="s">
        <v>109</v>
      </c>
      <c r="D103" s="82">
        <v>43425.37</v>
      </c>
      <c r="E103" s="82">
        <v>2239</v>
      </c>
      <c r="F103" s="15" t="s">
        <v>19</v>
      </c>
      <c r="G103" s="10">
        <v>1107071.2000000002</v>
      </c>
      <c r="H103" s="10">
        <v>942565.8099999998</v>
      </c>
      <c r="I103" s="10">
        <v>1868127.8200000003</v>
      </c>
      <c r="J103" s="10">
        <v>199094.25000000003</v>
      </c>
      <c r="K103" s="10">
        <v>564137.09</v>
      </c>
      <c r="L103" s="10">
        <v>772123.6699999999</v>
      </c>
      <c r="M103" s="10">
        <v>464089.6099999999</v>
      </c>
      <c r="N103" s="10">
        <v>803315.6499999999</v>
      </c>
      <c r="O103" s="10">
        <v>0</v>
      </c>
      <c r="P103" s="10">
        <v>419716.5</v>
      </c>
      <c r="Q103" s="10">
        <v>403416.70999999996</v>
      </c>
      <c r="R103" s="10">
        <v>0</v>
      </c>
      <c r="S103" s="10">
        <v>0</v>
      </c>
      <c r="T103" s="34">
        <f t="shared" si="6"/>
        <v>7543658.31</v>
      </c>
    </row>
    <row r="104" spans="1:20" ht="15.75" thickBot="1">
      <c r="A104" s="90"/>
      <c r="B104" s="87"/>
      <c r="C104" s="92"/>
      <c r="D104" s="83"/>
      <c r="E104" s="83"/>
      <c r="F104" s="18" t="s">
        <v>20</v>
      </c>
      <c r="G104" s="10">
        <v>1085036.6099999999</v>
      </c>
      <c r="H104" s="10">
        <v>919230.3</v>
      </c>
      <c r="I104" s="10">
        <v>1833256.76</v>
      </c>
      <c r="J104" s="10">
        <v>207618.30999999997</v>
      </c>
      <c r="K104" s="10">
        <v>549733.01</v>
      </c>
      <c r="L104" s="10">
        <v>755482.38</v>
      </c>
      <c r="M104" s="10">
        <v>455631.8099999999</v>
      </c>
      <c r="N104" s="10">
        <v>776156.17</v>
      </c>
      <c r="O104" s="10">
        <v>95173.67000000001</v>
      </c>
      <c r="P104" s="10">
        <v>299822.23</v>
      </c>
      <c r="Q104" s="10">
        <v>382806.0399999999</v>
      </c>
      <c r="R104" s="10">
        <v>0</v>
      </c>
      <c r="S104" s="10">
        <v>0</v>
      </c>
      <c r="T104" s="34">
        <f t="shared" si="6"/>
        <v>7359947.29</v>
      </c>
    </row>
    <row r="105" spans="1:20" ht="15" customHeight="1" thickBot="1">
      <c r="A105" s="84">
        <v>4</v>
      </c>
      <c r="B105" s="86" t="s">
        <v>110</v>
      </c>
      <c r="C105" s="91" t="s">
        <v>111</v>
      </c>
      <c r="D105" s="82">
        <v>35885.48</v>
      </c>
      <c r="E105" s="82">
        <v>1835</v>
      </c>
      <c r="F105" s="15" t="s">
        <v>19</v>
      </c>
      <c r="G105" s="10">
        <v>914136.0899999999</v>
      </c>
      <c r="H105" s="10">
        <v>778113.5199999999</v>
      </c>
      <c r="I105" s="10">
        <v>1563659.1000000003</v>
      </c>
      <c r="J105" s="10">
        <v>143886.46999999997</v>
      </c>
      <c r="K105" s="10">
        <v>465091.61000000004</v>
      </c>
      <c r="L105" s="10">
        <v>637745.9300000002</v>
      </c>
      <c r="M105" s="10">
        <v>383182.9</v>
      </c>
      <c r="N105" s="10">
        <v>706221.2799999999</v>
      </c>
      <c r="O105" s="10">
        <v>0</v>
      </c>
      <c r="P105" s="10">
        <v>692406.27</v>
      </c>
      <c r="Q105" s="10">
        <v>0</v>
      </c>
      <c r="R105" s="10">
        <v>0</v>
      </c>
      <c r="S105" s="10">
        <v>0</v>
      </c>
      <c r="T105" s="34">
        <f t="shared" si="6"/>
        <v>6284443.17</v>
      </c>
    </row>
    <row r="106" spans="1:20" ht="15.75" thickBot="1">
      <c r="A106" s="90"/>
      <c r="B106" s="87"/>
      <c r="C106" s="92"/>
      <c r="D106" s="83"/>
      <c r="E106" s="83"/>
      <c r="F106" s="18" t="s">
        <v>20</v>
      </c>
      <c r="G106" s="10">
        <v>907297.7899999998</v>
      </c>
      <c r="H106" s="10">
        <v>768105.8200000001</v>
      </c>
      <c r="I106" s="10">
        <v>1553692.1099999999</v>
      </c>
      <c r="J106" s="10">
        <v>148688.12</v>
      </c>
      <c r="K106" s="10">
        <v>461459.77</v>
      </c>
      <c r="L106" s="10">
        <v>632958.7200000001</v>
      </c>
      <c r="M106" s="10">
        <v>381382.38999999996</v>
      </c>
      <c r="N106" s="10">
        <v>693265.6300000001</v>
      </c>
      <c r="O106" s="10">
        <v>85147.12999999998</v>
      </c>
      <c r="P106" s="10">
        <v>576625.62</v>
      </c>
      <c r="Q106" s="10">
        <v>167.3</v>
      </c>
      <c r="R106" s="10">
        <v>0</v>
      </c>
      <c r="S106" s="10">
        <v>5872.860000000001</v>
      </c>
      <c r="T106" s="34">
        <f t="shared" si="6"/>
        <v>6214663.26</v>
      </c>
    </row>
    <row r="107" spans="1:20" ht="15.75" customHeight="1" thickBot="1">
      <c r="A107" s="84">
        <v>5</v>
      </c>
      <c r="B107" s="86" t="s">
        <v>112</v>
      </c>
      <c r="C107" s="91" t="s">
        <v>113</v>
      </c>
      <c r="D107" s="82">
        <v>23464.33</v>
      </c>
      <c r="E107" s="82">
        <v>1132</v>
      </c>
      <c r="F107" s="15" t="s">
        <v>19</v>
      </c>
      <c r="G107" s="10">
        <v>659117.33</v>
      </c>
      <c r="H107" s="10">
        <v>561246.67</v>
      </c>
      <c r="I107" s="10">
        <v>1112567</v>
      </c>
      <c r="J107" s="10">
        <v>119225.14000000001</v>
      </c>
      <c r="K107" s="10">
        <v>334761.01</v>
      </c>
      <c r="L107" s="10">
        <v>459304.56999999983</v>
      </c>
      <c r="M107" s="10">
        <v>275973.01999999996</v>
      </c>
      <c r="N107" s="10">
        <v>455929.66000000015</v>
      </c>
      <c r="O107" s="10">
        <v>0</v>
      </c>
      <c r="P107" s="10">
        <v>499248.24000000005</v>
      </c>
      <c r="Q107" s="10">
        <v>0</v>
      </c>
      <c r="R107" s="10">
        <v>0</v>
      </c>
      <c r="S107" s="10">
        <v>0</v>
      </c>
      <c r="T107" s="34">
        <f t="shared" si="6"/>
        <v>4477372.640000001</v>
      </c>
    </row>
    <row r="108" spans="1:20" ht="15.75" thickBot="1">
      <c r="A108" s="90"/>
      <c r="B108" s="87"/>
      <c r="C108" s="92"/>
      <c r="D108" s="83"/>
      <c r="E108" s="83"/>
      <c r="F108" s="18" t="s">
        <v>20</v>
      </c>
      <c r="G108" s="10">
        <v>646016.04</v>
      </c>
      <c r="H108" s="10">
        <v>551341.33</v>
      </c>
      <c r="I108" s="10">
        <v>1101498.3599999999</v>
      </c>
      <c r="J108" s="10">
        <v>114764.65999999999</v>
      </c>
      <c r="K108" s="10">
        <v>328981.92</v>
      </c>
      <c r="L108" s="10">
        <v>452150.65</v>
      </c>
      <c r="M108" s="10">
        <v>271127.82000000007</v>
      </c>
      <c r="N108" s="10">
        <v>446122.12</v>
      </c>
      <c r="O108" s="10">
        <v>44583.34</v>
      </c>
      <c r="P108" s="10">
        <v>429531.91000000003</v>
      </c>
      <c r="Q108" s="10">
        <v>192.44</v>
      </c>
      <c r="R108" s="10">
        <v>0</v>
      </c>
      <c r="S108" s="10">
        <v>0</v>
      </c>
      <c r="T108" s="34">
        <f t="shared" si="6"/>
        <v>4386310.590000001</v>
      </c>
    </row>
    <row r="109" spans="1:20" ht="15" customHeight="1" thickBot="1">
      <c r="A109" s="84">
        <v>6</v>
      </c>
      <c r="B109" s="86" t="s">
        <v>114</v>
      </c>
      <c r="C109" s="91" t="s">
        <v>115</v>
      </c>
      <c r="D109" s="82">
        <v>30949.1</v>
      </c>
      <c r="E109" s="82">
        <v>1753</v>
      </c>
      <c r="F109" s="15" t="s">
        <v>19</v>
      </c>
      <c r="G109" s="10">
        <v>839267.31</v>
      </c>
      <c r="H109" s="10">
        <v>714646.64</v>
      </c>
      <c r="I109" s="10">
        <v>1378524.8899999997</v>
      </c>
      <c r="J109" s="10">
        <v>185992.16</v>
      </c>
      <c r="K109" s="10">
        <v>427296.02999999997</v>
      </c>
      <c r="L109" s="10">
        <v>585286.0900000001</v>
      </c>
      <c r="M109" s="10">
        <v>351799.6599999999</v>
      </c>
      <c r="N109" s="10">
        <v>580546.1</v>
      </c>
      <c r="O109" s="10">
        <v>0</v>
      </c>
      <c r="P109" s="10">
        <v>318141.18000000005</v>
      </c>
      <c r="Q109" s="10">
        <v>305791.13</v>
      </c>
      <c r="R109" s="10">
        <v>0</v>
      </c>
      <c r="S109" s="10">
        <v>0</v>
      </c>
      <c r="T109" s="34">
        <f t="shared" si="6"/>
        <v>5687291.1899999995</v>
      </c>
    </row>
    <row r="110" spans="1:20" ht="15.75" thickBot="1">
      <c r="A110" s="90"/>
      <c r="B110" s="87"/>
      <c r="C110" s="92"/>
      <c r="D110" s="83"/>
      <c r="E110" s="83"/>
      <c r="F110" s="16" t="s">
        <v>20</v>
      </c>
      <c r="G110" s="10">
        <v>832059.3399999999</v>
      </c>
      <c r="H110" s="10">
        <v>706808.8200000001</v>
      </c>
      <c r="I110" s="10">
        <v>1388875.93</v>
      </c>
      <c r="J110" s="10">
        <v>181178.09000000003</v>
      </c>
      <c r="K110" s="10">
        <v>421427.24000000005</v>
      </c>
      <c r="L110" s="10">
        <v>579766.8999999999</v>
      </c>
      <c r="M110" s="10">
        <v>349379.18000000005</v>
      </c>
      <c r="N110" s="10">
        <v>575324.7</v>
      </c>
      <c r="O110" s="10">
        <v>68394.73</v>
      </c>
      <c r="P110" s="10">
        <v>234613.56</v>
      </c>
      <c r="Q110" s="10">
        <v>294930.23</v>
      </c>
      <c r="R110" s="10">
        <v>0</v>
      </c>
      <c r="S110" s="10">
        <v>0</v>
      </c>
      <c r="T110" s="34">
        <f t="shared" si="6"/>
        <v>5632758.720000001</v>
      </c>
    </row>
    <row r="111" spans="1:20" ht="15.75" customHeight="1" thickBot="1">
      <c r="A111" s="84">
        <v>7</v>
      </c>
      <c r="B111" s="86" t="s">
        <v>116</v>
      </c>
      <c r="C111" s="88" t="s">
        <v>117</v>
      </c>
      <c r="D111" s="82">
        <v>8192.7</v>
      </c>
      <c r="E111" s="82">
        <v>9</v>
      </c>
      <c r="F111" s="48" t="s">
        <v>19</v>
      </c>
      <c r="G111" s="10">
        <v>256151.7</v>
      </c>
      <c r="H111" s="10">
        <v>218115.21000000005</v>
      </c>
      <c r="I111" s="10">
        <v>0</v>
      </c>
      <c r="J111" s="10">
        <v>0</v>
      </c>
      <c r="K111" s="10">
        <v>130477.82000000002</v>
      </c>
      <c r="L111" s="10">
        <v>178634.15999999997</v>
      </c>
      <c r="M111" s="10">
        <v>107372.28000000001</v>
      </c>
      <c r="N111" s="10">
        <v>177187.08000000005</v>
      </c>
      <c r="O111" s="10">
        <v>0</v>
      </c>
      <c r="P111" s="10">
        <v>194040.18</v>
      </c>
      <c r="Q111" s="10">
        <v>0</v>
      </c>
      <c r="R111" s="10">
        <v>0</v>
      </c>
      <c r="S111" s="10">
        <v>0</v>
      </c>
      <c r="T111" s="34">
        <f t="shared" si="6"/>
        <v>1261978.4300000002</v>
      </c>
    </row>
    <row r="112" spans="1:20" ht="15.75" thickBot="1">
      <c r="A112" s="85"/>
      <c r="B112" s="87"/>
      <c r="C112" s="89"/>
      <c r="D112" s="83"/>
      <c r="E112" s="83"/>
      <c r="F112" s="48" t="s">
        <v>20</v>
      </c>
      <c r="G112" s="10">
        <v>259412.66</v>
      </c>
      <c r="H112" s="10">
        <v>221022.84000000003</v>
      </c>
      <c r="I112" s="10">
        <v>-18739.11</v>
      </c>
      <c r="J112" s="10">
        <v>0</v>
      </c>
      <c r="K112" s="10">
        <v>131284.29</v>
      </c>
      <c r="L112" s="10">
        <v>180598.25999999998</v>
      </c>
      <c r="M112" s="10">
        <v>108911.45999999999</v>
      </c>
      <c r="N112" s="10">
        <v>179394.25000000003</v>
      </c>
      <c r="O112" s="10">
        <v>30686.460000000003</v>
      </c>
      <c r="P112" s="10">
        <v>154459.15</v>
      </c>
      <c r="Q112" s="10">
        <v>145.77</v>
      </c>
      <c r="R112" s="10">
        <v>-19126.839999999997</v>
      </c>
      <c r="S112" s="10">
        <v>369.62</v>
      </c>
      <c r="T112" s="34">
        <f t="shared" si="6"/>
        <v>1228418.81</v>
      </c>
    </row>
    <row r="113" spans="1:20" ht="15">
      <c r="A113" s="49"/>
      <c r="B113" s="78"/>
      <c r="C113" s="80" t="s">
        <v>45</v>
      </c>
      <c r="D113" s="80">
        <f>SUM(D99:D110)</f>
        <v>204016.53</v>
      </c>
      <c r="E113" s="80">
        <f>SUM(E99:E110)</f>
        <v>10625</v>
      </c>
      <c r="F113" s="23" t="s">
        <v>19</v>
      </c>
      <c r="G113" s="24">
        <f>G99+G101+G103+G105+G107+G109+G111</f>
        <v>5616585.840000001</v>
      </c>
      <c r="H113" s="24">
        <f aca="true" t="shared" si="7" ref="H113:S114">H99+H101+H103+H105+H107+H109+H111</f>
        <v>4782191.18</v>
      </c>
      <c r="I113" s="24">
        <f t="shared" si="7"/>
        <v>9016400.06</v>
      </c>
      <c r="J113" s="24">
        <f t="shared" si="7"/>
        <v>991676.4</v>
      </c>
      <c r="K113" s="24">
        <f t="shared" si="7"/>
        <v>2855934.6899999995</v>
      </c>
      <c r="L113" s="24">
        <f t="shared" si="7"/>
        <v>3915329.6400000006</v>
      </c>
      <c r="M113" s="24">
        <f t="shared" si="7"/>
        <v>2352732.3699999996</v>
      </c>
      <c r="N113" s="24">
        <f t="shared" si="7"/>
        <v>4034303.71</v>
      </c>
      <c r="O113" s="24">
        <f t="shared" si="7"/>
        <v>-13.5</v>
      </c>
      <c r="P113" s="24">
        <f>P99+P101+P103+P105+P107+P109+P111</f>
        <v>2477219.49</v>
      </c>
      <c r="Q113" s="24">
        <f>Q99+Q101+Q103+Q105+Q107+Q109+Q111</f>
        <v>1633813.0199999996</v>
      </c>
      <c r="R113" s="24">
        <f t="shared" si="7"/>
        <v>0</v>
      </c>
      <c r="S113" s="24">
        <f t="shared" si="7"/>
        <v>0</v>
      </c>
      <c r="T113" s="2">
        <f>T99+T101+T103+T105+T107+T109+T111</f>
        <v>37676172.9</v>
      </c>
    </row>
    <row r="114" spans="1:20" ht="15.75" thickBot="1">
      <c r="A114" s="50"/>
      <c r="B114" s="79"/>
      <c r="C114" s="81"/>
      <c r="D114" s="81"/>
      <c r="E114" s="81"/>
      <c r="F114" s="27" t="s">
        <v>20</v>
      </c>
      <c r="G114" s="28">
        <f>G100+G102+G104+G106+G108+G110+G112</f>
        <v>5555576.91</v>
      </c>
      <c r="H114" s="28">
        <f t="shared" si="7"/>
        <v>4715165.460000001</v>
      </c>
      <c r="I114" s="28">
        <f t="shared" si="7"/>
        <v>8949031.209999999</v>
      </c>
      <c r="J114" s="28">
        <f t="shared" si="7"/>
        <v>1004250.01</v>
      </c>
      <c r="K114" s="28">
        <f t="shared" si="7"/>
        <v>2815363.7600000002</v>
      </c>
      <c r="L114" s="28">
        <f t="shared" si="7"/>
        <v>3870770.8899999997</v>
      </c>
      <c r="M114" s="28">
        <f t="shared" si="7"/>
        <v>2331119.75</v>
      </c>
      <c r="N114" s="28">
        <f>N100+N102+N104+N106+N108+N110+N112</f>
        <v>3966665.5300000003</v>
      </c>
      <c r="O114" s="28">
        <f>O100+O102+O104+O106+O108+O110+O112</f>
        <v>480356.46</v>
      </c>
      <c r="P114" s="28">
        <f>P100+P102+P104+P106+P108+P110+P112</f>
        <v>1995505.2200000002</v>
      </c>
      <c r="Q114" s="28">
        <f>Q100+Q102+Q104+Q106+Q108+Q110+Q112</f>
        <v>1466540.34</v>
      </c>
      <c r="R114" s="28">
        <f t="shared" si="7"/>
        <v>-19126.839999999997</v>
      </c>
      <c r="S114" s="28">
        <f t="shared" si="7"/>
        <v>6242.4800000000005</v>
      </c>
      <c r="T114" s="2">
        <f>T100+T102+T104+T106+T108+T110+T112</f>
        <v>37137461.18000001</v>
      </c>
    </row>
    <row r="115" spans="1:20" ht="16.5" customHeight="1" hidden="1">
      <c r="A115" s="77" t="s">
        <v>129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ht="46.5" customHeight="1" hidden="1">
      <c r="A116" s="5"/>
      <c r="B116" s="5"/>
      <c r="C116" s="6" t="s">
        <v>0</v>
      </c>
      <c r="D116" s="7" t="s">
        <v>1</v>
      </c>
      <c r="E116" s="7" t="s">
        <v>2</v>
      </c>
      <c r="F116" s="5"/>
      <c r="G116" s="51" t="s">
        <v>118</v>
      </c>
      <c r="H116" s="7" t="s">
        <v>4</v>
      </c>
      <c r="I116" s="7" t="s">
        <v>5</v>
      </c>
      <c r="J116" s="7" t="s">
        <v>6</v>
      </c>
      <c r="K116" s="7" t="s">
        <v>7</v>
      </c>
      <c r="L116" s="7" t="s">
        <v>8</v>
      </c>
      <c r="M116" s="7" t="s">
        <v>9</v>
      </c>
      <c r="N116" s="7" t="s">
        <v>10</v>
      </c>
      <c r="O116" s="7" t="s">
        <v>11</v>
      </c>
      <c r="P116" s="7"/>
      <c r="Q116" s="7"/>
      <c r="R116" s="7" t="s">
        <v>14</v>
      </c>
      <c r="S116" s="7" t="s">
        <v>15</v>
      </c>
      <c r="T116" s="8" t="s">
        <v>16</v>
      </c>
    </row>
    <row r="117" spans="1:20" ht="15" customHeight="1" hidden="1">
      <c r="A117" s="69">
        <v>1</v>
      </c>
      <c r="B117" s="71" t="s">
        <v>119</v>
      </c>
      <c r="C117" s="72"/>
      <c r="D117" s="75">
        <v>268</v>
      </c>
      <c r="E117" s="75">
        <v>15</v>
      </c>
      <c r="F117" s="52" t="s">
        <v>19</v>
      </c>
      <c r="G117" s="10">
        <f>'[1]за 9 мес.'!G117+'[1]октябрь'!G117+'[1]ноябрь'!G117+'[1]декабрь'!G117</f>
        <v>0</v>
      </c>
      <c r="H117" s="10">
        <f>'[1]за 9 мес.'!H117+'[1]октябрь'!H117+'[1]ноябрь'!H117+'[1]декабрь'!H117</f>
        <v>0</v>
      </c>
      <c r="I117" s="10">
        <f>'[1]за 9 мес.'!I117+'[1]октябрь'!I117+'[1]ноябрь'!I117+'[1]декабрь'!I117</f>
        <v>0</v>
      </c>
      <c r="J117" s="10">
        <f>'[1]за 9 мес.'!L117+'[1]октябрь'!L117+'[1]ноябрь'!L117+'[1]декабрь'!L117</f>
        <v>0</v>
      </c>
      <c r="K117" s="10">
        <f>'[1]за 9 мес.'!M117+'[1]октябрь'!M117+'[1]ноябрь'!M117+'[1]декабрь'!M117</f>
        <v>0</v>
      </c>
      <c r="L117" s="10">
        <f>'[1]за 9 мес.'!N117+'[1]октябрь'!N117+'[1]ноябрь'!N117+'[1]декабрь'!N117</f>
        <v>0</v>
      </c>
      <c r="M117" s="10">
        <f>'[1]за 9 мес.'!O117+'[1]октябрь'!O117+'[1]ноябрь'!O117+'[1]декабрь'!O117</f>
        <v>0</v>
      </c>
      <c r="N117" s="10">
        <f>'[1]за 9 мес.'!P117+'[1]октябрь'!P117+'[1]ноябрь'!P117+'[1]декабрь'!P117</f>
        <v>0</v>
      </c>
      <c r="O117" s="10">
        <f>'[1]за 9 мес.'!Q117+'[1]октябрь'!Q117+'[1]ноябрь'!Q117+'[1]декабрь'!Q117</f>
        <v>0</v>
      </c>
      <c r="P117" s="10"/>
      <c r="Q117" s="10"/>
      <c r="R117" s="10">
        <f>'[1]за 9 мес.'!U117+'[1]октябрь'!U117+'[1]ноябрь'!U117+'[1]декабрь'!U117</f>
        <v>0</v>
      </c>
      <c r="S117" s="10">
        <f>'[1]за 9 мес.'!V117+'[1]октябрь'!V117+'[1]ноябрь'!V117+'[1]декабрь'!V117</f>
        <v>0</v>
      </c>
      <c r="T117" s="32">
        <f aca="true" t="shared" si="8" ref="T117:T130">SUM(G117:S117)</f>
        <v>0</v>
      </c>
    </row>
    <row r="118" spans="1:20" ht="15" customHeight="1" hidden="1">
      <c r="A118" s="70"/>
      <c r="B118" s="73"/>
      <c r="C118" s="74"/>
      <c r="D118" s="76"/>
      <c r="E118" s="76"/>
      <c r="F118" s="52" t="s">
        <v>20</v>
      </c>
      <c r="G118" s="10">
        <f>'[1]за 9 мес.'!G118+'[1]октябрь'!G118+'[1]ноябрь'!G118+'[1]декабрь'!G118</f>
        <v>0</v>
      </c>
      <c r="H118" s="10">
        <f>'[1]за 9 мес.'!H118+'[1]октябрь'!H118+'[1]ноябрь'!H118+'[1]декабрь'!H118</f>
        <v>0</v>
      </c>
      <c r="I118" s="10">
        <f>'[1]за 9 мес.'!I118+'[1]октябрь'!I118+'[1]ноябрь'!I118+'[1]декабрь'!I118</f>
        <v>0</v>
      </c>
      <c r="J118" s="10">
        <f>'[1]за 9 мес.'!L118+'[1]октябрь'!L118+'[1]ноябрь'!L118+'[1]декабрь'!L118</f>
        <v>0</v>
      </c>
      <c r="K118" s="10">
        <f>'[1]за 9 мес.'!M118+'[1]октябрь'!M118+'[1]ноябрь'!M118+'[1]декабрь'!M118</f>
        <v>0</v>
      </c>
      <c r="L118" s="10">
        <f>'[1]за 9 мес.'!N118+'[1]октябрь'!N118+'[1]ноябрь'!N118+'[1]декабрь'!N118</f>
        <v>0</v>
      </c>
      <c r="M118" s="10">
        <f>'[1]за 9 мес.'!O118+'[1]октябрь'!O118+'[1]ноябрь'!O118+'[1]декабрь'!O118</f>
        <v>0</v>
      </c>
      <c r="N118" s="10">
        <f>'[1]за 9 мес.'!P118+'[1]октябрь'!P118+'[1]ноябрь'!P118+'[1]декабрь'!P118</f>
        <v>0</v>
      </c>
      <c r="O118" s="10">
        <f>'[1]за 9 мес.'!Q118+'[1]октябрь'!Q118+'[1]ноябрь'!Q118+'[1]декабрь'!Q118</f>
        <v>0</v>
      </c>
      <c r="P118" s="10"/>
      <c r="Q118" s="10"/>
      <c r="R118" s="10">
        <f>'[1]за 9 мес.'!U118+'[1]октябрь'!U118+'[1]ноябрь'!U118+'[1]декабрь'!U118</f>
        <v>0</v>
      </c>
      <c r="S118" s="10">
        <f>'[1]за 9 мес.'!V118+'[1]октябрь'!V118+'[1]ноябрь'!V118+'[1]декабрь'!V118</f>
        <v>0</v>
      </c>
      <c r="T118" s="32">
        <f t="shared" si="8"/>
        <v>0</v>
      </c>
    </row>
    <row r="119" spans="1:20" ht="15" customHeight="1" hidden="1">
      <c r="A119" s="69">
        <v>2</v>
      </c>
      <c r="B119" s="71" t="s">
        <v>120</v>
      </c>
      <c r="C119" s="72"/>
      <c r="D119" s="75">
        <v>217.8</v>
      </c>
      <c r="E119" s="75">
        <v>4</v>
      </c>
      <c r="F119" s="52" t="s">
        <v>19</v>
      </c>
      <c r="G119" s="10">
        <f>'[1]за 9 мес.'!G119+'[1]октябрь'!G119+'[1]ноябрь'!G119+'[1]декабрь'!G119</f>
        <v>0</v>
      </c>
      <c r="H119" s="10">
        <f>'[1]за 9 мес.'!H119+'[1]октябрь'!H119+'[1]ноябрь'!H119+'[1]декабрь'!H119</f>
        <v>0</v>
      </c>
      <c r="I119" s="10">
        <f>'[1]за 9 мес.'!I119+'[1]октябрь'!I119+'[1]ноябрь'!I119+'[1]декабрь'!I119</f>
        <v>0</v>
      </c>
      <c r="J119" s="10">
        <f>'[1]за 9 мес.'!L119+'[1]октябрь'!L119+'[1]ноябрь'!L119+'[1]декабрь'!L119</f>
        <v>0</v>
      </c>
      <c r="K119" s="10">
        <f>'[1]за 9 мес.'!M119+'[1]октябрь'!M119+'[1]ноябрь'!M119+'[1]декабрь'!M119</f>
        <v>0</v>
      </c>
      <c r="L119" s="10">
        <f>'[1]за 9 мес.'!N119+'[1]октябрь'!N119+'[1]ноябрь'!N119+'[1]декабрь'!N119</f>
        <v>0</v>
      </c>
      <c r="M119" s="10">
        <f>'[1]за 9 мес.'!O119+'[1]октябрь'!O119+'[1]ноябрь'!O119+'[1]декабрь'!O119</f>
        <v>0</v>
      </c>
      <c r="N119" s="10">
        <f>'[1]за 9 мес.'!P119+'[1]октябрь'!P119+'[1]ноябрь'!P119+'[1]декабрь'!P119</f>
        <v>0</v>
      </c>
      <c r="O119" s="10">
        <f>'[1]за 9 мес.'!Q119+'[1]октябрь'!Q119+'[1]ноябрь'!Q119+'[1]декабрь'!Q119</f>
        <v>0</v>
      </c>
      <c r="P119" s="10"/>
      <c r="Q119" s="10"/>
      <c r="R119" s="10">
        <f>'[1]за 9 мес.'!U119+'[1]октябрь'!U119+'[1]ноябрь'!U119+'[1]декабрь'!U119</f>
        <v>0</v>
      </c>
      <c r="S119" s="10">
        <f>'[1]за 9 мес.'!V119+'[1]октябрь'!V119+'[1]ноябрь'!V119+'[1]декабрь'!V119</f>
        <v>0</v>
      </c>
      <c r="T119" s="32">
        <f t="shared" si="8"/>
        <v>0</v>
      </c>
    </row>
    <row r="120" spans="1:20" ht="15" customHeight="1" hidden="1">
      <c r="A120" s="70"/>
      <c r="B120" s="73"/>
      <c r="C120" s="74"/>
      <c r="D120" s="76"/>
      <c r="E120" s="76"/>
      <c r="F120" s="52" t="s">
        <v>20</v>
      </c>
      <c r="G120" s="10">
        <f>'[1]за 9 мес.'!G120+'[1]октябрь'!G120+'[1]ноябрь'!G120+'[1]декабрь'!G120</f>
        <v>0</v>
      </c>
      <c r="H120" s="10">
        <f>'[1]за 9 мес.'!H120+'[1]октябрь'!H120+'[1]ноябрь'!H120+'[1]декабрь'!H120</f>
        <v>0</v>
      </c>
      <c r="I120" s="10">
        <f>'[1]за 9 мес.'!I120+'[1]октябрь'!I120+'[1]ноябрь'!I120+'[1]декабрь'!I120</f>
        <v>0</v>
      </c>
      <c r="J120" s="10">
        <f>'[1]за 9 мес.'!L120+'[1]октябрь'!L120+'[1]ноябрь'!L120+'[1]декабрь'!L120</f>
        <v>0</v>
      </c>
      <c r="K120" s="10">
        <f>'[1]за 9 мес.'!M120+'[1]октябрь'!M120+'[1]ноябрь'!M120+'[1]декабрь'!M120</f>
        <v>0</v>
      </c>
      <c r="L120" s="10">
        <f>'[1]за 9 мес.'!N120+'[1]октябрь'!N120+'[1]ноябрь'!N120+'[1]декабрь'!N120</f>
        <v>0</v>
      </c>
      <c r="M120" s="10">
        <f>'[1]за 9 мес.'!O120+'[1]октябрь'!O120+'[1]ноябрь'!O120+'[1]декабрь'!O120</f>
        <v>0</v>
      </c>
      <c r="N120" s="10">
        <f>'[1]за 9 мес.'!P120+'[1]октябрь'!P120+'[1]ноябрь'!P120+'[1]декабрь'!P120</f>
        <v>0</v>
      </c>
      <c r="O120" s="10">
        <f>'[1]за 9 мес.'!Q120+'[1]октябрь'!Q120+'[1]ноябрь'!Q120+'[1]декабрь'!Q120</f>
        <v>0</v>
      </c>
      <c r="P120" s="10"/>
      <c r="Q120" s="10"/>
      <c r="R120" s="10">
        <f>'[1]за 9 мес.'!U120+'[1]октябрь'!U120+'[1]ноябрь'!U120+'[1]декабрь'!U120</f>
        <v>0</v>
      </c>
      <c r="S120" s="10">
        <f>'[1]за 9 мес.'!V120+'[1]октябрь'!V120+'[1]ноябрь'!V120+'[1]декабрь'!V120</f>
        <v>0</v>
      </c>
      <c r="T120" s="32">
        <f t="shared" si="8"/>
        <v>0</v>
      </c>
    </row>
    <row r="121" spans="1:20" ht="15" customHeight="1" hidden="1">
      <c r="A121" s="69">
        <v>3</v>
      </c>
      <c r="B121" s="71" t="s">
        <v>121</v>
      </c>
      <c r="C121" s="72"/>
      <c r="D121" s="75">
        <v>1397.6</v>
      </c>
      <c r="E121" s="75">
        <v>56</v>
      </c>
      <c r="F121" s="52" t="s">
        <v>19</v>
      </c>
      <c r="G121" s="10">
        <f>'[1]за 9 мес.'!G121+'[1]октябрь'!G121+'[1]ноябрь'!G121+'[1]декабрь'!G121</f>
        <v>0</v>
      </c>
      <c r="H121" s="10">
        <f>'[1]за 9 мес.'!H121+'[1]октябрь'!H121+'[1]ноябрь'!H121+'[1]декабрь'!H121</f>
        <v>0</v>
      </c>
      <c r="I121" s="10">
        <f>'[1]за 9 мес.'!I121+'[1]октябрь'!I121+'[1]ноябрь'!I121+'[1]декабрь'!I121</f>
        <v>0</v>
      </c>
      <c r="J121" s="10">
        <f>'[1]за 9 мес.'!L121+'[1]октябрь'!L121+'[1]ноябрь'!L121+'[1]декабрь'!L121</f>
        <v>0</v>
      </c>
      <c r="K121" s="10">
        <f>'[1]за 9 мес.'!M121+'[1]октябрь'!M121+'[1]ноябрь'!M121+'[1]декабрь'!M121</f>
        <v>0</v>
      </c>
      <c r="L121" s="10">
        <f>'[1]за 9 мес.'!N121+'[1]октябрь'!N121+'[1]ноябрь'!N121+'[1]декабрь'!N121</f>
        <v>0</v>
      </c>
      <c r="M121" s="10">
        <f>'[1]за 9 мес.'!O121+'[1]октябрь'!O121+'[1]ноябрь'!O121+'[1]декабрь'!O121</f>
        <v>0</v>
      </c>
      <c r="N121" s="10">
        <f>'[1]за 9 мес.'!P121+'[1]октябрь'!P121+'[1]ноябрь'!P121+'[1]декабрь'!P121</f>
        <v>0</v>
      </c>
      <c r="O121" s="10">
        <f>'[1]за 9 мес.'!Q121+'[1]октябрь'!Q121+'[1]ноябрь'!Q121+'[1]декабрь'!Q121</f>
        <v>0</v>
      </c>
      <c r="P121" s="10"/>
      <c r="Q121" s="10"/>
      <c r="R121" s="10">
        <f>'[1]за 9 мес.'!U121+'[1]октябрь'!U121+'[1]ноябрь'!U121+'[1]декабрь'!U121</f>
        <v>0</v>
      </c>
      <c r="S121" s="10">
        <f>'[1]за 9 мес.'!V121+'[1]октябрь'!V121+'[1]ноябрь'!V121+'[1]декабрь'!V121</f>
        <v>0</v>
      </c>
      <c r="T121" s="32">
        <f t="shared" si="8"/>
        <v>0</v>
      </c>
    </row>
    <row r="122" spans="1:20" ht="15" customHeight="1" hidden="1">
      <c r="A122" s="70"/>
      <c r="B122" s="73"/>
      <c r="C122" s="74"/>
      <c r="D122" s="76"/>
      <c r="E122" s="76"/>
      <c r="F122" s="52" t="s">
        <v>20</v>
      </c>
      <c r="G122" s="10">
        <f>'[1]за 9 мес.'!G122+'[1]октябрь'!G122+'[1]ноябрь'!G122+'[1]декабрь'!G122</f>
        <v>0</v>
      </c>
      <c r="H122" s="10">
        <f>'[1]за 9 мес.'!H122+'[1]октябрь'!H122+'[1]ноябрь'!H122+'[1]декабрь'!H122</f>
        <v>0</v>
      </c>
      <c r="I122" s="10">
        <f>'[1]за 9 мес.'!I122+'[1]октябрь'!I122+'[1]ноябрь'!I122+'[1]декабрь'!I122</f>
        <v>0</v>
      </c>
      <c r="J122" s="10">
        <f>'[1]за 9 мес.'!L122+'[1]октябрь'!L122+'[1]ноябрь'!L122+'[1]декабрь'!L122</f>
        <v>0</v>
      </c>
      <c r="K122" s="10">
        <f>'[1]за 9 мес.'!M122+'[1]октябрь'!M122+'[1]ноябрь'!M122+'[1]декабрь'!M122</f>
        <v>0</v>
      </c>
      <c r="L122" s="10">
        <f>'[1]за 9 мес.'!N122+'[1]октябрь'!N122+'[1]ноябрь'!N122+'[1]декабрь'!N122</f>
        <v>0</v>
      </c>
      <c r="M122" s="10">
        <f>'[1]за 9 мес.'!O122+'[1]октябрь'!O122+'[1]ноябрь'!O122+'[1]декабрь'!O122</f>
        <v>0</v>
      </c>
      <c r="N122" s="10">
        <f>'[1]за 9 мес.'!P122+'[1]октябрь'!P122+'[1]ноябрь'!P122+'[1]декабрь'!P122</f>
        <v>0</v>
      </c>
      <c r="O122" s="10">
        <f>'[1]за 9 мес.'!Q122+'[1]октябрь'!Q122+'[1]ноябрь'!Q122+'[1]декабрь'!Q122</f>
        <v>0</v>
      </c>
      <c r="P122" s="10"/>
      <c r="Q122" s="10"/>
      <c r="R122" s="10">
        <f>'[1]за 9 мес.'!U122+'[1]октябрь'!U122+'[1]ноябрь'!U122+'[1]декабрь'!U122</f>
        <v>0</v>
      </c>
      <c r="S122" s="10">
        <f>'[1]за 9 мес.'!V122+'[1]октябрь'!V122+'[1]ноябрь'!V122+'[1]декабрь'!V122</f>
        <v>0</v>
      </c>
      <c r="T122" s="32">
        <f t="shared" si="8"/>
        <v>0</v>
      </c>
    </row>
    <row r="123" spans="1:20" ht="15" customHeight="1" hidden="1">
      <c r="A123" s="69">
        <v>4</v>
      </c>
      <c r="B123" s="71" t="s">
        <v>122</v>
      </c>
      <c r="C123" s="72"/>
      <c r="D123" s="75">
        <v>1424.3</v>
      </c>
      <c r="E123" s="75">
        <v>74</v>
      </c>
      <c r="F123" s="52" t="s">
        <v>19</v>
      </c>
      <c r="G123" s="10">
        <f>'[1]за 9 мес.'!G123+'[1]октябрь'!G123+'[1]ноябрь'!G123+'[1]декабрь'!G123</f>
        <v>0</v>
      </c>
      <c r="H123" s="10">
        <f>'[1]за 9 мес.'!H123+'[1]октябрь'!H123+'[1]ноябрь'!H123+'[1]декабрь'!H123</f>
        <v>0</v>
      </c>
      <c r="I123" s="10">
        <f>'[1]за 9 мес.'!I123+'[1]октябрь'!I123+'[1]ноябрь'!I123+'[1]декабрь'!I123</f>
        <v>0</v>
      </c>
      <c r="J123" s="10">
        <f>'[1]за 9 мес.'!L123+'[1]октябрь'!L123+'[1]ноябрь'!L123+'[1]декабрь'!L123</f>
        <v>0</v>
      </c>
      <c r="K123" s="10">
        <f>'[1]за 9 мес.'!M123+'[1]октябрь'!M123+'[1]ноябрь'!M123+'[1]декабрь'!M123</f>
        <v>0</v>
      </c>
      <c r="L123" s="10">
        <f>'[1]за 9 мес.'!N123+'[1]октябрь'!N123+'[1]ноябрь'!N123+'[1]декабрь'!N123</f>
        <v>0</v>
      </c>
      <c r="M123" s="10">
        <f>'[1]за 9 мес.'!O123+'[1]октябрь'!O123+'[1]ноябрь'!O123+'[1]декабрь'!O123</f>
        <v>0</v>
      </c>
      <c r="N123" s="10">
        <f>'[1]за 9 мес.'!P123+'[1]октябрь'!P123+'[1]ноябрь'!P123+'[1]декабрь'!P123</f>
        <v>0</v>
      </c>
      <c r="O123" s="10">
        <f>'[1]за 9 мес.'!Q123+'[1]октябрь'!Q123+'[1]ноябрь'!Q123+'[1]декабрь'!Q123</f>
        <v>0</v>
      </c>
      <c r="P123" s="10"/>
      <c r="Q123" s="10"/>
      <c r="R123" s="10">
        <f>'[1]за 9 мес.'!U123+'[1]октябрь'!U123+'[1]ноябрь'!U123+'[1]декабрь'!U123</f>
        <v>0</v>
      </c>
      <c r="S123" s="10">
        <f>'[1]за 9 мес.'!V123+'[1]октябрь'!V123+'[1]ноябрь'!V123+'[1]декабрь'!V123</f>
        <v>0</v>
      </c>
      <c r="T123" s="32">
        <f t="shared" si="8"/>
        <v>0</v>
      </c>
    </row>
    <row r="124" spans="1:20" ht="15" customHeight="1" hidden="1">
      <c r="A124" s="70"/>
      <c r="B124" s="73"/>
      <c r="C124" s="74"/>
      <c r="D124" s="76"/>
      <c r="E124" s="76"/>
      <c r="F124" s="52" t="s">
        <v>20</v>
      </c>
      <c r="G124" s="10">
        <f>'[1]за 9 мес.'!G124+'[1]октябрь'!G124+'[1]ноябрь'!G124+'[1]декабрь'!G124</f>
        <v>0</v>
      </c>
      <c r="H124" s="10">
        <f>'[1]за 9 мес.'!H124+'[1]октябрь'!H124+'[1]ноябрь'!H124+'[1]декабрь'!H124</f>
        <v>0</v>
      </c>
      <c r="I124" s="10">
        <f>'[1]за 9 мес.'!I124+'[1]октябрь'!I124+'[1]ноябрь'!I124+'[1]декабрь'!I124</f>
        <v>0</v>
      </c>
      <c r="J124" s="10">
        <f>'[1]за 9 мес.'!L124+'[1]октябрь'!L124+'[1]ноябрь'!L124+'[1]декабрь'!L124</f>
        <v>0</v>
      </c>
      <c r="K124" s="10">
        <f>'[1]за 9 мес.'!M124+'[1]октябрь'!M124+'[1]ноябрь'!M124+'[1]декабрь'!M124</f>
        <v>0</v>
      </c>
      <c r="L124" s="10">
        <f>'[1]за 9 мес.'!N124+'[1]октябрь'!N124+'[1]ноябрь'!N124+'[1]декабрь'!N124</f>
        <v>0</v>
      </c>
      <c r="M124" s="10">
        <f>'[1]за 9 мес.'!O124+'[1]октябрь'!O124+'[1]ноябрь'!O124+'[1]декабрь'!O124</f>
        <v>0</v>
      </c>
      <c r="N124" s="10">
        <f>'[1]за 9 мес.'!P124+'[1]октябрь'!P124+'[1]ноябрь'!P124+'[1]декабрь'!P124</f>
        <v>0</v>
      </c>
      <c r="O124" s="10">
        <f>'[1]за 9 мес.'!Q124+'[1]октябрь'!Q124+'[1]ноябрь'!Q124+'[1]декабрь'!Q124</f>
        <v>0</v>
      </c>
      <c r="P124" s="10"/>
      <c r="Q124" s="10"/>
      <c r="R124" s="10">
        <f>'[1]за 9 мес.'!U124+'[1]октябрь'!U124+'[1]ноябрь'!U124+'[1]декабрь'!U124</f>
        <v>0</v>
      </c>
      <c r="S124" s="10">
        <f>'[1]за 9 мес.'!V124+'[1]октябрь'!V124+'[1]ноябрь'!V124+'[1]декабрь'!V124</f>
        <v>0</v>
      </c>
      <c r="T124" s="32">
        <f t="shared" si="8"/>
        <v>0</v>
      </c>
    </row>
    <row r="125" spans="1:20" ht="15" customHeight="1" hidden="1">
      <c r="A125" s="69">
        <v>5</v>
      </c>
      <c r="B125" s="71" t="s">
        <v>123</v>
      </c>
      <c r="C125" s="72"/>
      <c r="D125" s="75">
        <v>1558</v>
      </c>
      <c r="E125" s="75">
        <v>59</v>
      </c>
      <c r="F125" s="52" t="s">
        <v>19</v>
      </c>
      <c r="G125" s="10">
        <f>'[1]за 9 мес.'!G125+'[1]октябрь'!G125+'[1]ноябрь'!G125+'[1]декабрь'!G125</f>
        <v>0</v>
      </c>
      <c r="H125" s="10">
        <f>'[1]за 9 мес.'!H125+'[1]октябрь'!H125+'[1]ноябрь'!H125+'[1]декабрь'!H125</f>
        <v>0</v>
      </c>
      <c r="I125" s="10">
        <f>'[1]за 9 мес.'!I125+'[1]октябрь'!I125+'[1]ноябрь'!I125+'[1]декабрь'!I125</f>
        <v>0</v>
      </c>
      <c r="J125" s="10">
        <f>'[1]за 9 мес.'!L125+'[1]октябрь'!L125+'[1]ноябрь'!L125+'[1]декабрь'!L125</f>
        <v>0</v>
      </c>
      <c r="K125" s="10">
        <f>'[1]за 9 мес.'!M125+'[1]октябрь'!M125+'[1]ноябрь'!M125+'[1]декабрь'!M125</f>
        <v>0</v>
      </c>
      <c r="L125" s="10">
        <f>'[1]за 9 мес.'!N125+'[1]октябрь'!N125+'[1]ноябрь'!N125+'[1]декабрь'!N125</f>
        <v>0</v>
      </c>
      <c r="M125" s="10">
        <f>'[1]за 9 мес.'!O125+'[1]октябрь'!O125+'[1]ноябрь'!O125+'[1]декабрь'!O125</f>
        <v>0</v>
      </c>
      <c r="N125" s="10">
        <f>'[1]за 9 мес.'!P125+'[1]октябрь'!P125+'[1]ноябрь'!P125+'[1]декабрь'!P125</f>
        <v>0</v>
      </c>
      <c r="O125" s="10">
        <f>'[1]за 9 мес.'!Q125+'[1]октябрь'!Q125+'[1]ноябрь'!Q125+'[1]декабрь'!Q125</f>
        <v>0</v>
      </c>
      <c r="P125" s="10"/>
      <c r="Q125" s="10"/>
      <c r="R125" s="10">
        <f>'[1]за 9 мес.'!U125+'[1]октябрь'!U125+'[1]ноябрь'!U125+'[1]декабрь'!U125</f>
        <v>0</v>
      </c>
      <c r="S125" s="10">
        <f>'[1]за 9 мес.'!V125+'[1]октябрь'!V125+'[1]ноябрь'!V125+'[1]декабрь'!V125</f>
        <v>0</v>
      </c>
      <c r="T125" s="32">
        <f t="shared" si="8"/>
        <v>0</v>
      </c>
    </row>
    <row r="126" spans="1:20" ht="15" customHeight="1" hidden="1">
      <c r="A126" s="70"/>
      <c r="B126" s="73"/>
      <c r="C126" s="74"/>
      <c r="D126" s="76"/>
      <c r="E126" s="76"/>
      <c r="F126" s="52" t="s">
        <v>20</v>
      </c>
      <c r="G126" s="10">
        <f>'[1]за 9 мес.'!G126+'[1]октябрь'!G126+'[1]ноябрь'!G126+'[1]декабрь'!G126</f>
        <v>0</v>
      </c>
      <c r="H126" s="10">
        <f>'[1]за 9 мес.'!H126+'[1]октябрь'!H126+'[1]ноябрь'!H126+'[1]декабрь'!H126</f>
        <v>0</v>
      </c>
      <c r="I126" s="10">
        <f>'[1]за 9 мес.'!I126+'[1]октябрь'!I126+'[1]ноябрь'!I126+'[1]декабрь'!I126</f>
        <v>0</v>
      </c>
      <c r="J126" s="10">
        <f>'[1]за 9 мес.'!L126+'[1]октябрь'!L126+'[1]ноябрь'!L126+'[1]декабрь'!L126</f>
        <v>0</v>
      </c>
      <c r="K126" s="10">
        <f>'[1]за 9 мес.'!M126+'[1]октябрь'!M126+'[1]ноябрь'!M126+'[1]декабрь'!M126</f>
        <v>0</v>
      </c>
      <c r="L126" s="10">
        <f>'[1]за 9 мес.'!N126+'[1]октябрь'!N126+'[1]ноябрь'!N126+'[1]декабрь'!N126</f>
        <v>0</v>
      </c>
      <c r="M126" s="10">
        <f>'[1]за 9 мес.'!O126+'[1]октябрь'!O126+'[1]ноябрь'!O126+'[1]декабрь'!O126</f>
        <v>0</v>
      </c>
      <c r="N126" s="10">
        <f>'[1]за 9 мес.'!P126+'[1]октябрь'!P126+'[1]ноябрь'!P126+'[1]декабрь'!P126</f>
        <v>0</v>
      </c>
      <c r="O126" s="10">
        <f>'[1]за 9 мес.'!Q126+'[1]октябрь'!Q126+'[1]ноябрь'!Q126+'[1]декабрь'!Q126</f>
        <v>0</v>
      </c>
      <c r="P126" s="10"/>
      <c r="Q126" s="10"/>
      <c r="R126" s="10">
        <f>'[1]за 9 мес.'!U126+'[1]октябрь'!U126+'[1]ноябрь'!U126+'[1]декабрь'!U126</f>
        <v>0</v>
      </c>
      <c r="S126" s="10">
        <f>'[1]за 9 мес.'!V126+'[1]октябрь'!V126+'[1]ноябрь'!V126+'[1]декабрь'!V126</f>
        <v>0</v>
      </c>
      <c r="T126" s="32">
        <f t="shared" si="8"/>
        <v>0</v>
      </c>
    </row>
    <row r="127" spans="1:20" ht="15" customHeight="1" hidden="1">
      <c r="A127" s="69">
        <v>6</v>
      </c>
      <c r="B127" s="71" t="s">
        <v>124</v>
      </c>
      <c r="C127" s="72"/>
      <c r="D127" s="75">
        <v>1396.8</v>
      </c>
      <c r="E127" s="75">
        <v>58</v>
      </c>
      <c r="F127" s="52" t="s">
        <v>19</v>
      </c>
      <c r="G127" s="10">
        <f>'[1]за 9 мес.'!G127+'[1]октябрь'!G127+'[1]ноябрь'!G127+'[1]декабрь'!G127</f>
        <v>0</v>
      </c>
      <c r="H127" s="10">
        <f>'[1]за 9 мес.'!H127+'[1]октябрь'!H127+'[1]ноябрь'!H127+'[1]декабрь'!H127</f>
        <v>0</v>
      </c>
      <c r="I127" s="10">
        <f>'[1]за 9 мес.'!I127+'[1]октябрь'!I127+'[1]ноябрь'!I127+'[1]декабрь'!I127</f>
        <v>0</v>
      </c>
      <c r="J127" s="10">
        <f>'[1]за 9 мес.'!L127+'[1]октябрь'!L127+'[1]ноябрь'!L127+'[1]декабрь'!L127</f>
        <v>0</v>
      </c>
      <c r="K127" s="10">
        <f>'[1]за 9 мес.'!M127+'[1]октябрь'!M127+'[1]ноябрь'!M127+'[1]декабрь'!M127</f>
        <v>0</v>
      </c>
      <c r="L127" s="10">
        <f>'[1]за 9 мес.'!N127+'[1]октябрь'!N127+'[1]ноябрь'!N127+'[1]декабрь'!N127</f>
        <v>0</v>
      </c>
      <c r="M127" s="10">
        <f>'[1]за 9 мес.'!O127+'[1]октябрь'!O127+'[1]ноябрь'!O127+'[1]декабрь'!O127</f>
        <v>0</v>
      </c>
      <c r="N127" s="10">
        <f>'[1]за 9 мес.'!P127+'[1]октябрь'!P127+'[1]ноябрь'!P127+'[1]декабрь'!P127</f>
        <v>0</v>
      </c>
      <c r="O127" s="10">
        <f>'[1]за 9 мес.'!Q127+'[1]октябрь'!Q127+'[1]ноябрь'!Q127+'[1]декабрь'!Q127</f>
        <v>0</v>
      </c>
      <c r="P127" s="10"/>
      <c r="Q127" s="10"/>
      <c r="R127" s="10">
        <f>'[1]за 9 мес.'!U127+'[1]октябрь'!U127+'[1]ноябрь'!U127+'[1]декабрь'!U127</f>
        <v>0</v>
      </c>
      <c r="S127" s="10">
        <f>'[1]за 9 мес.'!V127+'[1]октябрь'!V127+'[1]ноябрь'!V127+'[1]декабрь'!V127</f>
        <v>0</v>
      </c>
      <c r="T127" s="32">
        <f t="shared" si="8"/>
        <v>0</v>
      </c>
    </row>
    <row r="128" spans="1:20" ht="15" customHeight="1" hidden="1">
      <c r="A128" s="70"/>
      <c r="B128" s="73"/>
      <c r="C128" s="74"/>
      <c r="D128" s="76"/>
      <c r="E128" s="76"/>
      <c r="F128" s="52" t="s">
        <v>20</v>
      </c>
      <c r="G128" s="10">
        <f>'[1]за 9 мес.'!G128+'[1]октябрь'!G128+'[1]ноябрь'!G128+'[1]декабрь'!G128</f>
        <v>0</v>
      </c>
      <c r="H128" s="10">
        <f>'[1]за 9 мес.'!H128+'[1]октябрь'!H128+'[1]ноябрь'!H128+'[1]декабрь'!H128</f>
        <v>0</v>
      </c>
      <c r="I128" s="10">
        <f>'[1]за 9 мес.'!I128+'[1]октябрь'!I128+'[1]ноябрь'!I128+'[1]декабрь'!I128</f>
        <v>0</v>
      </c>
      <c r="J128" s="10">
        <f>'[1]за 9 мес.'!L128+'[1]октябрь'!L128+'[1]ноябрь'!L128+'[1]декабрь'!L128</f>
        <v>0</v>
      </c>
      <c r="K128" s="10">
        <f>'[1]за 9 мес.'!M128+'[1]октябрь'!M128+'[1]ноябрь'!M128+'[1]декабрь'!M128</f>
        <v>0</v>
      </c>
      <c r="L128" s="10">
        <f>'[1]за 9 мес.'!N128+'[1]октябрь'!N128+'[1]ноябрь'!N128+'[1]декабрь'!N128</f>
        <v>0</v>
      </c>
      <c r="M128" s="10">
        <f>'[1]за 9 мес.'!O128+'[1]октябрь'!O128+'[1]ноябрь'!O128+'[1]декабрь'!O128</f>
        <v>0</v>
      </c>
      <c r="N128" s="10">
        <f>'[1]за 9 мес.'!P128+'[1]октябрь'!P128+'[1]ноябрь'!P128+'[1]декабрь'!P128</f>
        <v>0</v>
      </c>
      <c r="O128" s="10">
        <f>'[1]за 9 мес.'!Q128+'[1]октябрь'!Q128+'[1]ноябрь'!Q128+'[1]декабрь'!Q128</f>
        <v>0</v>
      </c>
      <c r="P128" s="10"/>
      <c r="Q128" s="10"/>
      <c r="R128" s="10">
        <f>'[1]за 9 мес.'!U128+'[1]октябрь'!U128+'[1]ноябрь'!U128+'[1]декабрь'!U128</f>
        <v>0</v>
      </c>
      <c r="S128" s="10">
        <f>'[1]за 9 мес.'!V128+'[1]октябрь'!V128+'[1]ноябрь'!V128+'[1]декабрь'!V128</f>
        <v>0</v>
      </c>
      <c r="T128" s="32">
        <f t="shared" si="8"/>
        <v>0</v>
      </c>
    </row>
    <row r="129" spans="1:20" ht="15" customHeight="1" hidden="1">
      <c r="A129" s="69">
        <v>7</v>
      </c>
      <c r="B129" s="71" t="s">
        <v>125</v>
      </c>
      <c r="C129" s="72"/>
      <c r="D129" s="75">
        <v>1402.2</v>
      </c>
      <c r="E129" s="75">
        <v>57</v>
      </c>
      <c r="F129" s="52" t="s">
        <v>19</v>
      </c>
      <c r="G129" s="10">
        <f>'[1]за 9 мес.'!G129+'[1]октябрь'!G129+'[1]ноябрь'!G129+'[1]декабрь'!G129</f>
        <v>0</v>
      </c>
      <c r="H129" s="10">
        <f>'[1]за 9 мес.'!H129+'[1]октябрь'!H129+'[1]ноябрь'!H129+'[1]декабрь'!H129</f>
        <v>0</v>
      </c>
      <c r="I129" s="10">
        <f>'[1]за 9 мес.'!I129+'[1]октябрь'!I129+'[1]ноябрь'!I129+'[1]декабрь'!I129</f>
        <v>0</v>
      </c>
      <c r="J129" s="10">
        <f>'[1]за 9 мес.'!L129+'[1]октябрь'!L129+'[1]ноябрь'!L129+'[1]декабрь'!L129</f>
        <v>0</v>
      </c>
      <c r="K129" s="10">
        <f>'[1]за 9 мес.'!M129+'[1]октябрь'!M129+'[1]ноябрь'!M129+'[1]декабрь'!M129</f>
        <v>0</v>
      </c>
      <c r="L129" s="10">
        <f>'[1]за 9 мес.'!N129+'[1]октябрь'!N129+'[1]ноябрь'!N129+'[1]декабрь'!N129</f>
        <v>0</v>
      </c>
      <c r="M129" s="10">
        <f>'[1]за 9 мес.'!O129+'[1]октябрь'!O129+'[1]ноябрь'!O129+'[1]декабрь'!O129</f>
        <v>0</v>
      </c>
      <c r="N129" s="10">
        <f>'[1]за 9 мес.'!P129+'[1]октябрь'!P129+'[1]ноябрь'!P129+'[1]декабрь'!P129</f>
        <v>0</v>
      </c>
      <c r="O129" s="10">
        <f>'[1]за 9 мес.'!Q129+'[1]октябрь'!Q129+'[1]ноябрь'!Q129+'[1]декабрь'!Q129</f>
        <v>0</v>
      </c>
      <c r="P129" s="10"/>
      <c r="Q129" s="10"/>
      <c r="R129" s="10">
        <f>'[1]за 9 мес.'!U129+'[1]октябрь'!U129+'[1]ноябрь'!U129+'[1]декабрь'!U129</f>
        <v>0</v>
      </c>
      <c r="S129" s="10">
        <f>'[1]за 9 мес.'!V129+'[1]октябрь'!V129+'[1]ноябрь'!V129+'[1]декабрь'!V129</f>
        <v>0</v>
      </c>
      <c r="T129" s="32">
        <f t="shared" si="8"/>
        <v>0</v>
      </c>
    </row>
    <row r="130" spans="1:20" ht="15" customHeight="1" hidden="1">
      <c r="A130" s="70"/>
      <c r="B130" s="73"/>
      <c r="C130" s="74"/>
      <c r="D130" s="76"/>
      <c r="E130" s="76"/>
      <c r="F130" s="52" t="s">
        <v>20</v>
      </c>
      <c r="G130" s="10">
        <f>'[1]за 9 мес.'!G130+'[1]октябрь'!G130+'[1]ноябрь'!G130+'[1]декабрь'!G130</f>
        <v>0</v>
      </c>
      <c r="H130" s="10">
        <f>'[1]за 9 мес.'!H130+'[1]октябрь'!H130+'[1]ноябрь'!H130+'[1]декабрь'!H130</f>
        <v>0</v>
      </c>
      <c r="I130" s="10">
        <f>'[1]за 9 мес.'!I130+'[1]октябрь'!I130+'[1]ноябрь'!I130+'[1]декабрь'!I130</f>
        <v>0</v>
      </c>
      <c r="J130" s="10">
        <f>'[1]за 9 мес.'!L130+'[1]октябрь'!L130+'[1]ноябрь'!L130+'[1]декабрь'!L130</f>
        <v>0</v>
      </c>
      <c r="K130" s="10">
        <f>'[1]за 9 мес.'!M130+'[1]октябрь'!M130+'[1]ноябрь'!M130+'[1]декабрь'!M130</f>
        <v>0</v>
      </c>
      <c r="L130" s="10">
        <f>'[1]за 9 мес.'!N130+'[1]октябрь'!N130+'[1]ноябрь'!N130+'[1]декабрь'!N130</f>
        <v>0</v>
      </c>
      <c r="M130" s="10">
        <f>'[1]за 9 мес.'!O130+'[1]октябрь'!O130+'[1]ноябрь'!O130+'[1]декабрь'!O130</f>
        <v>0</v>
      </c>
      <c r="N130" s="10">
        <f>'[1]за 9 мес.'!P130+'[1]октябрь'!P130+'[1]ноябрь'!P130+'[1]декабрь'!P130</f>
        <v>0</v>
      </c>
      <c r="O130" s="10">
        <f>'[1]за 9 мес.'!Q130+'[1]октябрь'!Q130+'[1]ноябрь'!Q130+'[1]декабрь'!Q130</f>
        <v>0</v>
      </c>
      <c r="P130" s="10"/>
      <c r="Q130" s="10"/>
      <c r="R130" s="10">
        <f>'[1]за 9 мес.'!U130+'[1]октябрь'!U130+'[1]ноябрь'!U130+'[1]декабрь'!U130</f>
        <v>0</v>
      </c>
      <c r="S130" s="10">
        <f>'[1]за 9 мес.'!V130+'[1]октябрь'!V130+'[1]ноябрь'!V130+'[1]декабрь'!V130</f>
        <v>0</v>
      </c>
      <c r="T130" s="32">
        <f t="shared" si="8"/>
        <v>0</v>
      </c>
    </row>
    <row r="131" spans="1:20" ht="15" customHeight="1" hidden="1">
      <c r="A131" s="126" t="s">
        <v>126</v>
      </c>
      <c r="B131" s="127"/>
      <c r="C131" s="128"/>
      <c r="D131" s="124">
        <f>SUM(D117:D130)</f>
        <v>7664.7</v>
      </c>
      <c r="E131" s="124">
        <f>SUM(E117:E130)</f>
        <v>323</v>
      </c>
      <c r="F131" s="53" t="s">
        <v>19</v>
      </c>
      <c r="G131" s="54">
        <f aca="true" t="shared" si="9" ref="G131:T132">G117+G119+G121+G123+G125+G127+G129</f>
        <v>0</v>
      </c>
      <c r="H131" s="54">
        <f t="shared" si="9"/>
        <v>0</v>
      </c>
      <c r="I131" s="54">
        <f t="shared" si="9"/>
        <v>0</v>
      </c>
      <c r="J131" s="54">
        <f t="shared" si="9"/>
        <v>0</v>
      </c>
      <c r="K131" s="54">
        <f t="shared" si="9"/>
        <v>0</v>
      </c>
      <c r="L131" s="54">
        <f t="shared" si="9"/>
        <v>0</v>
      </c>
      <c r="M131" s="54">
        <f t="shared" si="9"/>
        <v>0</v>
      </c>
      <c r="N131" s="54">
        <f t="shared" si="9"/>
        <v>0</v>
      </c>
      <c r="O131" s="54">
        <f t="shared" si="9"/>
        <v>0</v>
      </c>
      <c r="P131" s="54"/>
      <c r="Q131" s="54"/>
      <c r="R131" s="54">
        <f t="shared" si="9"/>
        <v>0</v>
      </c>
      <c r="S131" s="54">
        <f t="shared" si="9"/>
        <v>0</v>
      </c>
      <c r="T131" s="54">
        <f t="shared" si="9"/>
        <v>0</v>
      </c>
    </row>
    <row r="132" spans="1:20" ht="15" customHeight="1" hidden="1">
      <c r="A132" s="129"/>
      <c r="B132" s="130"/>
      <c r="C132" s="131"/>
      <c r="D132" s="125"/>
      <c r="E132" s="125"/>
      <c r="F132" s="53" t="s">
        <v>20</v>
      </c>
      <c r="G132" s="54">
        <f t="shared" si="9"/>
        <v>0</v>
      </c>
      <c r="H132" s="54">
        <f t="shared" si="9"/>
        <v>0</v>
      </c>
      <c r="I132" s="54">
        <f t="shared" si="9"/>
        <v>0</v>
      </c>
      <c r="J132" s="54">
        <f t="shared" si="9"/>
        <v>0</v>
      </c>
      <c r="K132" s="54">
        <f t="shared" si="9"/>
        <v>0</v>
      </c>
      <c r="L132" s="54">
        <f t="shared" si="9"/>
        <v>0</v>
      </c>
      <c r="M132" s="54">
        <f t="shared" si="9"/>
        <v>0</v>
      </c>
      <c r="N132" s="54">
        <f t="shared" si="9"/>
        <v>0</v>
      </c>
      <c r="O132" s="54">
        <f t="shared" si="9"/>
        <v>0</v>
      </c>
      <c r="P132" s="54"/>
      <c r="Q132" s="54"/>
      <c r="R132" s="54"/>
      <c r="S132" s="54"/>
      <c r="T132" s="54">
        <f>T118+T120+T122+T124+T126+T128+T130</f>
        <v>0</v>
      </c>
    </row>
    <row r="133" spans="1:20" ht="15" customHeight="1">
      <c r="A133" s="118" t="s">
        <v>127</v>
      </c>
      <c r="B133" s="119"/>
      <c r="C133" s="120"/>
      <c r="D133" s="116">
        <v>7492.44</v>
      </c>
      <c r="E133" s="116">
        <v>238</v>
      </c>
      <c r="F133" s="3" t="s">
        <v>19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2">
        <f>SUM(G133:S133)</f>
        <v>0</v>
      </c>
    </row>
    <row r="134" spans="1:20" ht="15">
      <c r="A134" s="121"/>
      <c r="B134" s="122"/>
      <c r="C134" s="123"/>
      <c r="D134" s="117"/>
      <c r="E134" s="117"/>
      <c r="F134" s="3" t="s">
        <v>20</v>
      </c>
      <c r="G134" s="47">
        <v>216.08000000000004</v>
      </c>
      <c r="H134" s="47">
        <v>311.62</v>
      </c>
      <c r="I134" s="47">
        <v>-2103.68</v>
      </c>
      <c r="J134" s="47">
        <v>0</v>
      </c>
      <c r="K134" s="47">
        <v>113.98</v>
      </c>
      <c r="L134" s="47">
        <v>159.08999999999997</v>
      </c>
      <c r="M134" s="47">
        <v>108.71999999999998</v>
      </c>
      <c r="N134" s="47">
        <v>379.69</v>
      </c>
      <c r="O134" s="47">
        <v>338.51</v>
      </c>
      <c r="P134" s="47">
        <v>0</v>
      </c>
      <c r="Q134" s="47">
        <v>0</v>
      </c>
      <c r="R134" s="47">
        <v>0</v>
      </c>
      <c r="S134" s="47">
        <v>0</v>
      </c>
      <c r="T134" s="2">
        <f>SUM(G134:S134)</f>
        <v>-475.9899999999998</v>
      </c>
    </row>
    <row r="135" spans="7:20" ht="15" thickBot="1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.75" customHeight="1" thickBot="1">
      <c r="A136" s="61" t="s">
        <v>128</v>
      </c>
      <c r="B136" s="62"/>
      <c r="C136" s="63"/>
      <c r="D136" s="67">
        <f>D29+D69+D95+D113+D131+D133</f>
        <v>892891.2799999999</v>
      </c>
      <c r="E136" s="67">
        <f>E29+E69+E95+E113+E131+E133</f>
        <v>44578</v>
      </c>
      <c r="F136" s="55" t="s">
        <v>19</v>
      </c>
      <c r="G136" s="56">
        <f aca="true" t="shared" si="10" ref="G136:S137">G29+G69+G95+G113+G131+G133</f>
        <v>23727346.56</v>
      </c>
      <c r="H136" s="56">
        <f t="shared" si="10"/>
        <v>20204140.990000002</v>
      </c>
      <c r="I136" s="56">
        <f t="shared" si="10"/>
        <v>39900917.830000006</v>
      </c>
      <c r="J136" s="56">
        <f t="shared" si="10"/>
        <v>3768015.14</v>
      </c>
      <c r="K136" s="56">
        <f t="shared" si="10"/>
        <v>12017987.28</v>
      </c>
      <c r="L136" s="56">
        <f t="shared" si="10"/>
        <v>16545191.810000002</v>
      </c>
      <c r="M136" s="56">
        <f t="shared" si="10"/>
        <v>9944605.86</v>
      </c>
      <c r="N136" s="56">
        <f t="shared" si="10"/>
        <v>16875349.39</v>
      </c>
      <c r="O136" s="56">
        <f t="shared" si="10"/>
        <v>-1597.6399999999999</v>
      </c>
      <c r="P136" s="56">
        <f t="shared" si="10"/>
        <v>14572506.620000001</v>
      </c>
      <c r="Q136" s="56">
        <f t="shared" si="10"/>
        <v>3111278.3399999994</v>
      </c>
      <c r="R136" s="56">
        <f t="shared" si="10"/>
        <v>0</v>
      </c>
      <c r="S136" s="56">
        <f t="shared" si="10"/>
        <v>0</v>
      </c>
      <c r="T136" s="57">
        <f>SUM(G136:S136)</f>
        <v>160665742.18000004</v>
      </c>
    </row>
    <row r="137" spans="1:20" ht="15.75" customHeight="1" thickBot="1">
      <c r="A137" s="64"/>
      <c r="B137" s="65"/>
      <c r="C137" s="66"/>
      <c r="D137" s="68"/>
      <c r="E137" s="68"/>
      <c r="F137" s="58" t="s">
        <v>20</v>
      </c>
      <c r="G137" s="59">
        <f>G30+G70+G96+G114+G132+G134</f>
        <v>23479268.459999997</v>
      </c>
      <c r="H137" s="59">
        <f t="shared" si="10"/>
        <v>19927471.3</v>
      </c>
      <c r="I137" s="59">
        <f t="shared" si="10"/>
        <v>39654970.18</v>
      </c>
      <c r="J137" s="59">
        <f t="shared" si="10"/>
        <v>3872989.05</v>
      </c>
      <c r="K137" s="59">
        <f t="shared" si="10"/>
        <v>11849902.340000002</v>
      </c>
      <c r="L137" s="59">
        <f t="shared" si="10"/>
        <v>16364122.559999999</v>
      </c>
      <c r="M137" s="59">
        <f t="shared" si="10"/>
        <v>9861193.4</v>
      </c>
      <c r="N137" s="59">
        <f t="shared" si="10"/>
        <v>16663225.47</v>
      </c>
      <c r="O137" s="59">
        <f t="shared" si="10"/>
        <v>1945006.3939999999</v>
      </c>
      <c r="P137" s="59">
        <f t="shared" si="10"/>
        <v>12239371.52</v>
      </c>
      <c r="Q137" s="59">
        <f t="shared" si="10"/>
        <v>2755421.97</v>
      </c>
      <c r="R137" s="59">
        <f t="shared" si="10"/>
        <v>-19126.839999999997</v>
      </c>
      <c r="S137" s="59">
        <f t="shared" si="10"/>
        <v>11127.78</v>
      </c>
      <c r="T137" s="57">
        <f>SUM(G137:S137)</f>
        <v>158604943.58400002</v>
      </c>
    </row>
    <row r="138" ht="14.25">
      <c r="N138" s="60"/>
    </row>
  </sheetData>
  <sheetProtection/>
  <mergeCells count="298">
    <mergeCell ref="E131:E132"/>
    <mergeCell ref="D131:D132"/>
    <mergeCell ref="A131:C132"/>
    <mergeCell ref="A1:T1"/>
    <mergeCell ref="A3:A4"/>
    <mergeCell ref="B3:B4"/>
    <mergeCell ref="C3:C4"/>
    <mergeCell ref="D3:D4"/>
    <mergeCell ref="E3:E4"/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9:E10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7:E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21:E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C33:C34"/>
    <mergeCell ref="D33:D34"/>
    <mergeCell ref="C29:C30"/>
    <mergeCell ref="D29:D30"/>
    <mergeCell ref="E29:E30"/>
    <mergeCell ref="A31:T31"/>
    <mergeCell ref="C37:C38"/>
    <mergeCell ref="D37:D38"/>
    <mergeCell ref="E33:E34"/>
    <mergeCell ref="A35:A36"/>
    <mergeCell ref="B35:B36"/>
    <mergeCell ref="C35:C36"/>
    <mergeCell ref="D35:D36"/>
    <mergeCell ref="E35:E36"/>
    <mergeCell ref="A33:A34"/>
    <mergeCell ref="B33:B34"/>
    <mergeCell ref="C41:C42"/>
    <mergeCell ref="D41:D42"/>
    <mergeCell ref="E37:E38"/>
    <mergeCell ref="A39:A40"/>
    <mergeCell ref="B39:B40"/>
    <mergeCell ref="C39:C40"/>
    <mergeCell ref="D39:D40"/>
    <mergeCell ref="E39:E40"/>
    <mergeCell ref="A37:A38"/>
    <mergeCell ref="B37:B38"/>
    <mergeCell ref="C45:C46"/>
    <mergeCell ref="D45:D46"/>
    <mergeCell ref="E41:E42"/>
    <mergeCell ref="A43:A44"/>
    <mergeCell ref="B43:B44"/>
    <mergeCell ref="C43:C44"/>
    <mergeCell ref="D43:D44"/>
    <mergeCell ref="E43:E44"/>
    <mergeCell ref="A41:A42"/>
    <mergeCell ref="B41:B42"/>
    <mergeCell ref="C49:C50"/>
    <mergeCell ref="D49:D50"/>
    <mergeCell ref="E45:E46"/>
    <mergeCell ref="A47:A48"/>
    <mergeCell ref="B47:B48"/>
    <mergeCell ref="C47:C48"/>
    <mergeCell ref="D47:D48"/>
    <mergeCell ref="E47:E48"/>
    <mergeCell ref="A45:A46"/>
    <mergeCell ref="B45:B46"/>
    <mergeCell ref="C53:C54"/>
    <mergeCell ref="D53:D54"/>
    <mergeCell ref="E49:E50"/>
    <mergeCell ref="A51:A52"/>
    <mergeCell ref="B51:B52"/>
    <mergeCell ref="C51:C52"/>
    <mergeCell ref="D51:D52"/>
    <mergeCell ref="E51:E52"/>
    <mergeCell ref="A49:A50"/>
    <mergeCell ref="B49:B50"/>
    <mergeCell ref="C57:C58"/>
    <mergeCell ref="D57:D58"/>
    <mergeCell ref="E53:E54"/>
    <mergeCell ref="A55:A56"/>
    <mergeCell ref="B55:B56"/>
    <mergeCell ref="C55:C56"/>
    <mergeCell ref="D55:D56"/>
    <mergeCell ref="E55:E56"/>
    <mergeCell ref="A53:A54"/>
    <mergeCell ref="B53:B54"/>
    <mergeCell ref="C61:C62"/>
    <mergeCell ref="D61:D62"/>
    <mergeCell ref="E57:E58"/>
    <mergeCell ref="A59:A60"/>
    <mergeCell ref="B59:B60"/>
    <mergeCell ref="C59:C60"/>
    <mergeCell ref="D59:D60"/>
    <mergeCell ref="E59:E60"/>
    <mergeCell ref="A57:A58"/>
    <mergeCell ref="B57:B58"/>
    <mergeCell ref="C65:C66"/>
    <mergeCell ref="D65:D66"/>
    <mergeCell ref="E61:E62"/>
    <mergeCell ref="A63:A64"/>
    <mergeCell ref="B63:B64"/>
    <mergeCell ref="C63:C64"/>
    <mergeCell ref="D63:D64"/>
    <mergeCell ref="E63:E64"/>
    <mergeCell ref="A61:A62"/>
    <mergeCell ref="B61:B62"/>
    <mergeCell ref="C69:C70"/>
    <mergeCell ref="D69:D70"/>
    <mergeCell ref="E69:E70"/>
    <mergeCell ref="A71:T71"/>
    <mergeCell ref="E65:E66"/>
    <mergeCell ref="A67:A68"/>
    <mergeCell ref="B67:B68"/>
    <mergeCell ref="C67:C68"/>
    <mergeCell ref="A65:A66"/>
    <mergeCell ref="B65:B66"/>
    <mergeCell ref="E73:E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77:E78"/>
    <mergeCell ref="A79:A80"/>
    <mergeCell ref="B79:B80"/>
    <mergeCell ref="C79:C80"/>
    <mergeCell ref="D79:D80"/>
    <mergeCell ref="E79:E80"/>
    <mergeCell ref="A77:A78"/>
    <mergeCell ref="B77:B78"/>
    <mergeCell ref="C77:C78"/>
    <mergeCell ref="D77:D78"/>
    <mergeCell ref="E81:E82"/>
    <mergeCell ref="A83:A84"/>
    <mergeCell ref="B83:B84"/>
    <mergeCell ref="C83:C84"/>
    <mergeCell ref="D83:D84"/>
    <mergeCell ref="E83:E84"/>
    <mergeCell ref="A81:A82"/>
    <mergeCell ref="B81:B82"/>
    <mergeCell ref="C81:C82"/>
    <mergeCell ref="D81:D82"/>
    <mergeCell ref="E85:E86"/>
    <mergeCell ref="A87:A88"/>
    <mergeCell ref="B87:B88"/>
    <mergeCell ref="C87:C88"/>
    <mergeCell ref="D87:D88"/>
    <mergeCell ref="E87:E88"/>
    <mergeCell ref="A85:A86"/>
    <mergeCell ref="B85:B86"/>
    <mergeCell ref="C85:C86"/>
    <mergeCell ref="D85:D86"/>
    <mergeCell ref="E89:E90"/>
    <mergeCell ref="A91:A92"/>
    <mergeCell ref="B91:B92"/>
    <mergeCell ref="C91:C92"/>
    <mergeCell ref="D91:D92"/>
    <mergeCell ref="E91:E92"/>
    <mergeCell ref="A89:A90"/>
    <mergeCell ref="B89:B90"/>
    <mergeCell ref="C89:C90"/>
    <mergeCell ref="D89:D90"/>
    <mergeCell ref="E93:E94"/>
    <mergeCell ref="C95:C96"/>
    <mergeCell ref="D95:D96"/>
    <mergeCell ref="E95:E96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A97:T97"/>
    <mergeCell ref="A99:A100"/>
    <mergeCell ref="B99:B100"/>
    <mergeCell ref="C99:C100"/>
    <mergeCell ref="D99:D100"/>
    <mergeCell ref="E99:E100"/>
    <mergeCell ref="A105:A106"/>
    <mergeCell ref="B105:B106"/>
    <mergeCell ref="C105:C106"/>
    <mergeCell ref="D105:D106"/>
    <mergeCell ref="E101:E102"/>
    <mergeCell ref="A103:A104"/>
    <mergeCell ref="B103:B104"/>
    <mergeCell ref="C103:C104"/>
    <mergeCell ref="D103:D104"/>
    <mergeCell ref="E103:E104"/>
    <mergeCell ref="A109:A110"/>
    <mergeCell ref="B109:B110"/>
    <mergeCell ref="C109:C110"/>
    <mergeCell ref="D109:D110"/>
    <mergeCell ref="E105:E106"/>
    <mergeCell ref="A107:A108"/>
    <mergeCell ref="B107:B108"/>
    <mergeCell ref="C107:C108"/>
    <mergeCell ref="D107:D108"/>
    <mergeCell ref="E107:E108"/>
    <mergeCell ref="B113:B114"/>
    <mergeCell ref="C113:C114"/>
    <mergeCell ref="D113:D114"/>
    <mergeCell ref="E113:E114"/>
    <mergeCell ref="E109:E110"/>
    <mergeCell ref="A111:A112"/>
    <mergeCell ref="B111:B112"/>
    <mergeCell ref="C111:C112"/>
    <mergeCell ref="D111:D112"/>
    <mergeCell ref="E111:E112"/>
    <mergeCell ref="A119:A120"/>
    <mergeCell ref="B119:C120"/>
    <mergeCell ref="D119:D120"/>
    <mergeCell ref="E119:E120"/>
    <mergeCell ref="A115:T115"/>
    <mergeCell ref="A117:A118"/>
    <mergeCell ref="B117:C118"/>
    <mergeCell ref="D117:D118"/>
    <mergeCell ref="E117:E118"/>
    <mergeCell ref="A123:A124"/>
    <mergeCell ref="B123:C124"/>
    <mergeCell ref="D123:D124"/>
    <mergeCell ref="E123:E124"/>
    <mergeCell ref="A121:A122"/>
    <mergeCell ref="B121:C122"/>
    <mergeCell ref="D121:D122"/>
    <mergeCell ref="E121:E122"/>
    <mergeCell ref="A127:A128"/>
    <mergeCell ref="B127:C128"/>
    <mergeCell ref="D127:D128"/>
    <mergeCell ref="E127:E128"/>
    <mergeCell ref="A125:A126"/>
    <mergeCell ref="B125:C126"/>
    <mergeCell ref="D125:D126"/>
    <mergeCell ref="E125:E126"/>
    <mergeCell ref="A136:C137"/>
    <mergeCell ref="D136:D137"/>
    <mergeCell ref="E136:E137"/>
    <mergeCell ref="A129:A130"/>
    <mergeCell ref="B129:C130"/>
    <mergeCell ref="D129:D130"/>
    <mergeCell ref="E129:E130"/>
    <mergeCell ref="E133:E134"/>
    <mergeCell ref="D133:D134"/>
    <mergeCell ref="A133:C1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2014-02-21T05:27:13Z</dcterms:modified>
  <cp:category/>
  <cp:version/>
  <cp:contentType/>
  <cp:contentStatus/>
</cp:coreProperties>
</file>