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8" activeTab="8"/>
  </bookViews>
  <sheets>
    <sheet name="2011" sheetId="1" state="hidden" r:id="rId1"/>
    <sheet name="2012" sheetId="2" state="hidden" r:id="rId2"/>
    <sheet name="2013" sheetId="3" state="hidden" r:id="rId3"/>
    <sheet name="2014" sheetId="4" state="hidden" r:id="rId4"/>
    <sheet name="2015" sheetId="5" state="hidden" r:id="rId5"/>
    <sheet name="2016" sheetId="6" state="hidden" r:id="rId6"/>
    <sheet name="2017" sheetId="7" state="hidden" r:id="rId7"/>
    <sheet name="2018" sheetId="8" state="hidden" r:id="rId8"/>
    <sheet name="2019" sheetId="9" r:id="rId9"/>
  </sheets>
  <definedNames>
    <definedName name="_xlnm._FilterDatabase" localSheetId="4" hidden="1">'2015'!$A$2:$Q$53</definedName>
    <definedName name="_xlnm._FilterDatabase" localSheetId="5" hidden="1">'2016'!$A$4:$H$57</definedName>
    <definedName name="_xlnm._FilterDatabase" localSheetId="6" hidden="1">'2017'!$A$4:$H$57</definedName>
    <definedName name="_xlnm._FilterDatabase" localSheetId="7" hidden="1">'2018'!$A$4:$H$56</definedName>
    <definedName name="_xlnm._FilterDatabase" localSheetId="8" hidden="1">'2019'!$A$4:$H$56</definedName>
    <definedName name="_xlnm.Print_Area" localSheetId="8">'2019'!$A$1:$W$55</definedName>
  </definedNames>
  <calcPr fullCalcOnLoad="1"/>
</workbook>
</file>

<file path=xl/sharedStrings.xml><?xml version="1.0" encoding="utf-8"?>
<sst xmlns="http://schemas.openxmlformats.org/spreadsheetml/2006/main" count="1487" uniqueCount="255">
  <si>
    <t>Адрес</t>
  </si>
  <si>
    <t> 51/03</t>
  </si>
  <si>
    <t> 51/04</t>
  </si>
  <si>
    <t> 49/06</t>
  </si>
  <si>
    <t> 49/11</t>
  </si>
  <si>
    <t> 49/10</t>
  </si>
  <si>
    <t> 49/15</t>
  </si>
  <si>
    <t> 49/22</t>
  </si>
  <si>
    <t> 49/29</t>
  </si>
  <si>
    <t> 49/25</t>
  </si>
  <si>
    <t> 48/03</t>
  </si>
  <si>
    <t> 48/11</t>
  </si>
  <si>
    <t> 48/16</t>
  </si>
  <si>
    <t> 50/07</t>
  </si>
  <si>
    <t> 50/14</t>
  </si>
  <si>
    <t> 49/05</t>
  </si>
  <si>
    <t> 49/03</t>
  </si>
  <si>
    <t> 48/01</t>
  </si>
  <si>
    <t> 48/05</t>
  </si>
  <si>
    <t> 48/04</t>
  </si>
  <si>
    <t> 49/21</t>
  </si>
  <si>
    <t> 51/01</t>
  </si>
  <si>
    <t> 49/24</t>
  </si>
  <si>
    <t> 49/27</t>
  </si>
  <si>
    <t> 50/02</t>
  </si>
  <si>
    <t> 48/20</t>
  </si>
  <si>
    <t> 50/03</t>
  </si>
  <si>
    <t> 48/17</t>
  </si>
  <si>
    <t> 50/04</t>
  </si>
  <si>
    <t> 48/18</t>
  </si>
  <si>
    <t> 50/15</t>
  </si>
  <si>
    <t> 49/02</t>
  </si>
  <si>
    <t> 48/06</t>
  </si>
  <si>
    <t> 48/13</t>
  </si>
  <si>
    <t> 48/15</t>
  </si>
  <si>
    <t> 49/08</t>
  </si>
  <si>
    <t> 48/21</t>
  </si>
  <si>
    <t> 49/13</t>
  </si>
  <si>
    <t> 50/01</t>
  </si>
  <si>
    <t> 49/18</t>
  </si>
  <si>
    <t> 50/06</t>
  </si>
  <si>
    <t> 50/05</t>
  </si>
  <si>
    <t> 49/23</t>
  </si>
  <si>
    <t> 50/11</t>
  </si>
  <si>
    <t> 50/13</t>
  </si>
  <si>
    <t> 51/10</t>
  </si>
  <si>
    <t> 50/12</t>
  </si>
  <si>
    <t> 51/07</t>
  </si>
  <si>
    <t>49/27А</t>
  </si>
  <si>
    <t>Улица</t>
  </si>
  <si>
    <t>Дом</t>
  </si>
  <si>
    <t>СЮЮМБИКЕ</t>
  </si>
  <si>
    <t> 101</t>
  </si>
  <si>
    <t> 105</t>
  </si>
  <si>
    <t> 81/30</t>
  </si>
  <si>
    <t> 83</t>
  </si>
  <si>
    <t> 85</t>
  </si>
  <si>
    <t> 89</t>
  </si>
  <si>
    <t> 91</t>
  </si>
  <si>
    <t> 93</t>
  </si>
  <si>
    <t> 95</t>
  </si>
  <si>
    <t>ЧУЛМАН</t>
  </si>
  <si>
    <t> 102</t>
  </si>
  <si>
    <t> 110</t>
  </si>
  <si>
    <t> 114</t>
  </si>
  <si>
    <t> 126</t>
  </si>
  <si>
    <t> 128</t>
  </si>
  <si>
    <t>АВТОЗАВОДСКИЙ</t>
  </si>
  <si>
    <t> 34</t>
  </si>
  <si>
    <t> 36</t>
  </si>
  <si>
    <t> 40/105</t>
  </si>
  <si>
    <t> 42</t>
  </si>
  <si>
    <t> 44</t>
  </si>
  <si>
    <t>ДОМОСТРОИТЕЛЕЙ</t>
  </si>
  <si>
    <t> 2</t>
  </si>
  <si>
    <t>ТАТАРСТАН</t>
  </si>
  <si>
    <t> 18/99</t>
  </si>
  <si>
    <t> 19</t>
  </si>
  <si>
    <t> 21</t>
  </si>
  <si>
    <t> 23/126</t>
  </si>
  <si>
    <t> 24</t>
  </si>
  <si>
    <t> 25/117</t>
  </si>
  <si>
    <t> 28</t>
  </si>
  <si>
    <t> 29</t>
  </si>
  <si>
    <t> 30/116</t>
  </si>
  <si>
    <t> 31</t>
  </si>
  <si>
    <t>ЯШЬЛЕК</t>
  </si>
  <si>
    <t> 51</t>
  </si>
  <si>
    <t>ШАМИЛЯ УСМАНОВА</t>
  </si>
  <si>
    <t> 108</t>
  </si>
  <si>
    <t> 109</t>
  </si>
  <si>
    <t> 111</t>
  </si>
  <si>
    <t> 113</t>
  </si>
  <si>
    <t> 115</t>
  </si>
  <si>
    <t> 118</t>
  </si>
  <si>
    <t> 119/22</t>
  </si>
  <si>
    <t> 120</t>
  </si>
  <si>
    <t> 121</t>
  </si>
  <si>
    <t> 123</t>
  </si>
  <si>
    <t> 124</t>
  </si>
  <si>
    <t> 127</t>
  </si>
  <si>
    <t> 129</t>
  </si>
  <si>
    <t> 130</t>
  </si>
  <si>
    <t> 135/49</t>
  </si>
  <si>
    <t> 136/47</t>
  </si>
  <si>
    <t xml:space="preserve">декабрь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</si>
  <si>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</si>
  <si>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</si>
  <si>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</si>
  <si>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</si>
  <si>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</si>
  <si>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</si>
  <si>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</si>
  <si>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всего</t>
  </si>
  <si>
    <t>Потребление электроэнергии населением в 2011 году</t>
  </si>
  <si>
    <t>январь</t>
  </si>
  <si>
    <t>февраль</t>
  </si>
  <si>
    <t>март</t>
  </si>
  <si>
    <t>апрель</t>
  </si>
  <si>
    <t>в Квт</t>
  </si>
  <si>
    <t>В квт</t>
  </si>
  <si>
    <t>Потребление электроэнергии по жилым домам в 2012 году</t>
  </si>
  <si>
    <t>Потребление электроэнергии по жилым домам в 2013 году</t>
  </si>
  <si>
    <t xml:space="preserve">пр-кт Сююмбике </t>
  </si>
  <si>
    <t>д.97</t>
  </si>
  <si>
    <t>среднемесяч.</t>
  </si>
  <si>
    <t>Потребление электроэнергии по жилым домам в 2014 году</t>
  </si>
  <si>
    <t>49/25 А</t>
  </si>
  <si>
    <t>Потребление электроэнергии по жилым домам в 2015 году</t>
  </si>
  <si>
    <t>среднемесячный расход</t>
  </si>
  <si>
    <t>среднемесячный расход за 2014 г.</t>
  </si>
  <si>
    <t>Киловатт</t>
  </si>
  <si>
    <t>среднемесячный расход за 2015 г.</t>
  </si>
  <si>
    <t>Этажность</t>
  </si>
  <si>
    <t>Кол-во подъездов</t>
  </si>
  <si>
    <t xml:space="preserve">теплообменника </t>
  </si>
  <si>
    <t>АУР</t>
  </si>
  <si>
    <t>квт ч</t>
  </si>
  <si>
    <t>48\01</t>
  </si>
  <si>
    <t xml:space="preserve"> Автозаводский д.40/105</t>
  </si>
  <si>
    <t>48\03</t>
  </si>
  <si>
    <t>т/о</t>
  </si>
  <si>
    <t xml:space="preserve"> Чулман д.102</t>
  </si>
  <si>
    <t>48\04</t>
  </si>
  <si>
    <t>Автозаводский д.44</t>
  </si>
  <si>
    <t>48\05</t>
  </si>
  <si>
    <t>Автозаводский д.42</t>
  </si>
  <si>
    <t>48\06</t>
  </si>
  <si>
    <t xml:space="preserve"> Ш.Усманова д.109</t>
  </si>
  <si>
    <t>48\11</t>
  </si>
  <si>
    <t>Чулман д.110</t>
  </si>
  <si>
    <t>48\13</t>
  </si>
  <si>
    <t>Ш.Усманова д.111</t>
  </si>
  <si>
    <t>48\15</t>
  </si>
  <si>
    <t xml:space="preserve"> Ш.Усманова д.113</t>
  </si>
  <si>
    <t>48\17</t>
  </si>
  <si>
    <t xml:space="preserve"> Татарстан д.29</t>
  </si>
  <si>
    <t>48\18</t>
  </si>
  <si>
    <t xml:space="preserve"> Татарстан д.31</t>
  </si>
  <si>
    <t>48\20</t>
  </si>
  <si>
    <t>Татарстан д.25/117</t>
  </si>
  <si>
    <t>48\21</t>
  </si>
  <si>
    <t xml:space="preserve"> Ш.Усманова д.115</t>
  </si>
  <si>
    <t>49\02</t>
  </si>
  <si>
    <t xml:space="preserve"> Ш.Усманова д.108</t>
  </si>
  <si>
    <t>49\03</t>
  </si>
  <si>
    <t xml:space="preserve"> Автозаводский д.36</t>
  </si>
  <si>
    <t>49\05</t>
  </si>
  <si>
    <t xml:space="preserve"> Автозаводский д.34</t>
  </si>
  <si>
    <t>49\06</t>
  </si>
  <si>
    <t xml:space="preserve"> Сююмбике д.81/30</t>
  </si>
  <si>
    <t>49\08</t>
  </si>
  <si>
    <t xml:space="preserve"> Ш.Усманова д.114</t>
  </si>
  <si>
    <t>49\10</t>
  </si>
  <si>
    <t xml:space="preserve"> Сююмбике д.85</t>
  </si>
  <si>
    <t>49\11</t>
  </si>
  <si>
    <t xml:space="preserve"> Сююмбике д.83</t>
  </si>
  <si>
    <t>49\13</t>
  </si>
  <si>
    <t>Ш.Усманова д.118</t>
  </si>
  <si>
    <t>49\15</t>
  </si>
  <si>
    <t xml:space="preserve"> Сююмбике д.89</t>
  </si>
  <si>
    <t>49\18</t>
  </si>
  <si>
    <t xml:space="preserve"> Ш.Усманова д.120</t>
  </si>
  <si>
    <t>49\21</t>
  </si>
  <si>
    <t xml:space="preserve"> Домостроителей д.2 </t>
  </si>
  <si>
    <t>49\22</t>
  </si>
  <si>
    <t xml:space="preserve"> Сююмбике д.91</t>
  </si>
  <si>
    <t>49\23</t>
  </si>
  <si>
    <t xml:space="preserve"> Ш.Усманова д.124</t>
  </si>
  <si>
    <t>49\24</t>
  </si>
  <si>
    <t xml:space="preserve"> Татарстан д.21</t>
  </si>
  <si>
    <t>49\25</t>
  </si>
  <si>
    <t>Сююмбике д.95</t>
  </si>
  <si>
    <t>49\25А</t>
  </si>
  <si>
    <t xml:space="preserve"> Сююмбике д.97</t>
  </si>
  <si>
    <t>49\27</t>
  </si>
  <si>
    <t>Татарстан д.23/126</t>
  </si>
  <si>
    <t xml:space="preserve"> Татарстан д.19</t>
  </si>
  <si>
    <t>49\29</t>
  </si>
  <si>
    <t xml:space="preserve"> Сююмбике д.93</t>
  </si>
  <si>
    <t>50\01</t>
  </si>
  <si>
    <t xml:space="preserve"> Ш.Усманова д.119/22</t>
  </si>
  <si>
    <t>50\02</t>
  </si>
  <si>
    <t xml:space="preserve"> Татарстан д.24</t>
  </si>
  <si>
    <t>50\03</t>
  </si>
  <si>
    <t>Татарстан д.28</t>
  </si>
  <si>
    <t>50\04</t>
  </si>
  <si>
    <t xml:space="preserve"> Татарстан д.30/116</t>
  </si>
  <si>
    <t>50\05</t>
  </si>
  <si>
    <t xml:space="preserve"> Ш.Усманова д.123</t>
  </si>
  <si>
    <t>50\06</t>
  </si>
  <si>
    <t xml:space="preserve"> Ш.Усманова д.121</t>
  </si>
  <si>
    <t>50\07</t>
  </si>
  <si>
    <t>Чулман д.126</t>
  </si>
  <si>
    <t>50\11</t>
  </si>
  <si>
    <t>Ш.Усманова д.127</t>
  </si>
  <si>
    <t>50\12</t>
  </si>
  <si>
    <t xml:space="preserve"> Ш.Усманова д.135/49</t>
  </si>
  <si>
    <t>50\13</t>
  </si>
  <si>
    <t xml:space="preserve"> Ш.Усманова д.129</t>
  </si>
  <si>
    <t>50\14</t>
  </si>
  <si>
    <t>Чулман д.128</t>
  </si>
  <si>
    <t>50\15</t>
  </si>
  <si>
    <t>Яшьлек д.51</t>
  </si>
  <si>
    <t>51\01</t>
  </si>
  <si>
    <t xml:space="preserve"> Татарстан д.18/99</t>
  </si>
  <si>
    <t>51\03</t>
  </si>
  <si>
    <t xml:space="preserve"> Сююмбике д.101</t>
  </si>
  <si>
    <t>51\04</t>
  </si>
  <si>
    <t>Сююмбике д.105</t>
  </si>
  <si>
    <t>51\07</t>
  </si>
  <si>
    <t>Ш.Усманова д.136/47</t>
  </si>
  <si>
    <t>51\10</t>
  </si>
  <si>
    <t>Ш.Усманова д.130</t>
  </si>
  <si>
    <t>Итого</t>
  </si>
  <si>
    <t xml:space="preserve">январь </t>
  </si>
  <si>
    <t>декабрь</t>
  </si>
  <si>
    <t>8\27</t>
  </si>
  <si>
    <t>Среднемесячный за 2015 год</t>
  </si>
  <si>
    <t xml:space="preserve">Расход электроэнергии в жилых домах ООО ЖЭУ "Камстройсервис" по вводным приборам учета за  2016 г. </t>
  </si>
  <si>
    <t>50/14А</t>
  </si>
  <si>
    <t>51/04А</t>
  </si>
  <si>
    <t>Всего</t>
  </si>
  <si>
    <t>Среднемесячный за 2016 год</t>
  </si>
  <si>
    <t xml:space="preserve">Расход электроэнергии в жилых домах ООО ЖЭУ "Камстройсервис" по вводным приборам учета за  2017 г. </t>
  </si>
  <si>
    <t>-</t>
  </si>
  <si>
    <t xml:space="preserve">Расход электроэнергии в жилых домах ООО ЖЭУ "Камстройсервис" по вводным приборам учета за  2018 г. </t>
  </si>
  <si>
    <t>Среднемесячный за 2017 год</t>
  </si>
  <si>
    <t>Среднемесячный за 2018 год</t>
  </si>
  <si>
    <t>В.Шадрина д.2</t>
  </si>
  <si>
    <t>Сююмбике д.150</t>
  </si>
  <si>
    <t>Чулман д.134</t>
  </si>
  <si>
    <t>Среднемесячный за 2019 год</t>
  </si>
  <si>
    <t xml:space="preserve">Расход электроэнергии в жилых домах ООО ЖЭУ "Камстройсервис" по вводным приборам учета за  2019 г. </t>
  </si>
  <si>
    <t>1кв 2019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</si>
</sst>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6"/>
      <name val="Arial Cyr"/>
      <family val="0"/>
    </font>
    <font>
      <b/>
      <sz val="8"/>
      <name val="Tahoma"/>
      <family val="2"/>
    </font>
    <font>
      <b/>
      <sz val="6"/>
      <name val="Arial Cyr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b/>
      <sz val="8"/>
      <name val="Arial Cyr"/>
      <family val="0"/>
    </font>
    <font>
      <b/>
      <sz val="14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 horizontal="center"/>
    </xf>
    <xf numFmtId="172" fontId="0" fillId="0" borderId="13" xfId="0" applyNumberFormat="1" applyBorder="1" applyAlignment="1">
      <alignment/>
    </xf>
    <xf numFmtId="172" fontId="0" fillId="33" borderId="13" xfId="0" applyNumberFormat="1" applyFill="1" applyBorder="1" applyAlignment="1">
      <alignment/>
    </xf>
    <xf numFmtId="172" fontId="0" fillId="0" borderId="0" xfId="0" applyNumberFormat="1" applyAlignment="1">
      <alignment/>
    </xf>
    <xf numFmtId="1" fontId="2" fillId="0" borderId="13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172" fontId="1" fillId="0" borderId="13" xfId="0" applyNumberFormat="1" applyFont="1" applyBorder="1" applyAlignment="1">
      <alignment/>
    </xf>
    <xf numFmtId="172" fontId="1" fillId="0" borderId="1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173" fontId="2" fillId="0" borderId="1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2" fillId="0" borderId="13" xfId="0" applyNumberFormat="1" applyFont="1" applyBorder="1" applyAlignment="1">
      <alignment wrapText="1"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6" fillId="0" borderId="13" xfId="0" applyFont="1" applyBorder="1" applyAlignment="1">
      <alignment horizontal="center"/>
    </xf>
    <xf numFmtId="0" fontId="0" fillId="0" borderId="0" xfId="54" applyFill="1">
      <alignment/>
      <protection/>
    </xf>
    <xf numFmtId="0" fontId="0" fillId="0" borderId="18" xfId="54" applyFill="1" applyBorder="1">
      <alignment/>
      <protection/>
    </xf>
    <xf numFmtId="0" fontId="0" fillId="0" borderId="0" xfId="54" applyFill="1" applyBorder="1">
      <alignment/>
      <protection/>
    </xf>
    <xf numFmtId="1" fontId="0" fillId="0" borderId="0" xfId="54" applyNumberFormat="1" applyFill="1" applyBorder="1">
      <alignment/>
      <protection/>
    </xf>
    <xf numFmtId="1" fontId="2" fillId="0" borderId="19" xfId="54" applyNumberFormat="1" applyFont="1" applyFill="1" applyBorder="1" applyAlignment="1">
      <alignment wrapText="1"/>
      <protection/>
    </xf>
    <xf numFmtId="0" fontId="0" fillId="0" borderId="20" xfId="54" applyFill="1" applyBorder="1">
      <alignment/>
      <protection/>
    </xf>
    <xf numFmtId="0" fontId="0" fillId="35" borderId="21" xfId="54" applyFill="1" applyBorder="1">
      <alignment/>
      <protection/>
    </xf>
    <xf numFmtId="0" fontId="0" fillId="0" borderId="21" xfId="54" applyFill="1" applyBorder="1">
      <alignment/>
      <protection/>
    </xf>
    <xf numFmtId="0" fontId="0" fillId="0" borderId="22" xfId="54" applyFill="1" applyBorder="1">
      <alignment/>
      <protection/>
    </xf>
    <xf numFmtId="0" fontId="0" fillId="35" borderId="13" xfId="54" applyFill="1" applyBorder="1">
      <alignment/>
      <protection/>
    </xf>
    <xf numFmtId="0" fontId="0" fillId="0" borderId="13" xfId="54" applyFill="1" applyBorder="1">
      <alignment/>
      <protection/>
    </xf>
    <xf numFmtId="0" fontId="0" fillId="36" borderId="13" xfId="54" applyFill="1" applyBorder="1">
      <alignment/>
      <protection/>
    </xf>
    <xf numFmtId="0" fontId="0" fillId="36" borderId="23" xfId="54" applyFill="1" applyBorder="1">
      <alignment/>
      <protection/>
    </xf>
    <xf numFmtId="0" fontId="0" fillId="0" borderId="23" xfId="54" applyFill="1" applyBorder="1">
      <alignment/>
      <protection/>
    </xf>
    <xf numFmtId="0" fontId="0" fillId="0" borderId="24" xfId="54" applyFill="1" applyBorder="1">
      <alignment/>
      <protection/>
    </xf>
    <xf numFmtId="0" fontId="0" fillId="0" borderId="25" xfId="54" applyFill="1" applyBorder="1">
      <alignment/>
      <protection/>
    </xf>
    <xf numFmtId="168" fontId="0" fillId="0" borderId="0" xfId="54" applyNumberFormat="1" applyFill="1">
      <alignment/>
      <protection/>
    </xf>
    <xf numFmtId="1" fontId="0" fillId="0" borderId="0" xfId="54" applyNumberFormat="1" applyFill="1">
      <alignment/>
      <protection/>
    </xf>
    <xf numFmtId="1" fontId="2" fillId="0" borderId="26" xfId="54" applyNumberFormat="1" applyFont="1" applyFill="1" applyBorder="1" applyAlignment="1">
      <alignment wrapText="1"/>
      <protection/>
    </xf>
    <xf numFmtId="1" fontId="2" fillId="0" borderId="27" xfId="54" applyNumberFormat="1" applyFont="1" applyFill="1" applyBorder="1">
      <alignment/>
      <protection/>
    </xf>
    <xf numFmtId="1" fontId="2" fillId="0" borderId="28" xfId="54" applyNumberFormat="1" applyFont="1" applyFill="1" applyBorder="1" applyAlignment="1">
      <alignment wrapText="1"/>
      <protection/>
    </xf>
    <xf numFmtId="1" fontId="0" fillId="0" borderId="13" xfId="54" applyNumberFormat="1" applyFill="1" applyBorder="1">
      <alignment/>
      <protection/>
    </xf>
    <xf numFmtId="1" fontId="2" fillId="0" borderId="13" xfId="54" applyNumberFormat="1" applyFont="1" applyFill="1" applyBorder="1">
      <alignment/>
      <protection/>
    </xf>
    <xf numFmtId="17" fontId="0" fillId="36" borderId="23" xfId="54" applyNumberFormat="1" applyFont="1" applyFill="1" applyBorder="1">
      <alignment/>
      <protection/>
    </xf>
    <xf numFmtId="1" fontId="2" fillId="0" borderId="29" xfId="54" applyNumberFormat="1" applyFont="1" applyFill="1" applyBorder="1" applyAlignment="1">
      <alignment wrapText="1"/>
      <protection/>
    </xf>
    <xf numFmtId="1" fontId="2" fillId="0" borderId="30" xfId="54" applyNumberFormat="1" applyFont="1" applyFill="1" applyBorder="1" applyAlignment="1">
      <alignment wrapText="1"/>
      <protection/>
    </xf>
    <xf numFmtId="1" fontId="0" fillId="0" borderId="16" xfId="54" applyNumberFormat="1" applyFill="1" applyBorder="1">
      <alignment/>
      <protection/>
    </xf>
    <xf numFmtId="1" fontId="2" fillId="0" borderId="16" xfId="54" applyNumberFormat="1" applyFont="1" applyFill="1" applyBorder="1">
      <alignment/>
      <protection/>
    </xf>
    <xf numFmtId="1" fontId="2" fillId="0" borderId="13" xfId="54" applyNumberFormat="1" applyFont="1" applyFill="1" applyBorder="1" applyAlignment="1">
      <alignment wrapText="1"/>
      <protection/>
    </xf>
    <xf numFmtId="1" fontId="0" fillId="0" borderId="31" xfId="54" applyNumberFormat="1" applyFont="1" applyFill="1" applyBorder="1" applyAlignment="1">
      <alignment horizontal="center"/>
      <protection/>
    </xf>
    <xf numFmtId="1" fontId="0" fillId="0" borderId="32" xfId="54" applyNumberFormat="1" applyFont="1" applyFill="1" applyBorder="1" applyAlignment="1">
      <alignment horizontal="center"/>
      <protection/>
    </xf>
    <xf numFmtId="1" fontId="0" fillId="37" borderId="32" xfId="54" applyNumberFormat="1" applyFont="1" applyFill="1" applyBorder="1" applyAlignment="1">
      <alignment horizontal="center"/>
      <protection/>
    </xf>
    <xf numFmtId="1" fontId="0" fillId="0" borderId="33" xfId="54" applyNumberFormat="1" applyFont="1" applyFill="1" applyBorder="1" applyAlignment="1">
      <alignment horizontal="center"/>
      <protection/>
    </xf>
    <xf numFmtId="1" fontId="0" fillId="0" borderId="27" xfId="54" applyNumberFormat="1" applyFont="1" applyFill="1" applyBorder="1" applyAlignment="1">
      <alignment horizontal="center"/>
      <protection/>
    </xf>
    <xf numFmtId="3" fontId="8" fillId="0" borderId="0" xfId="52" applyNumberFormat="1" applyFont="1" applyFill="1" applyAlignment="1">
      <alignment horizontal="center" wrapText="1"/>
      <protection/>
    </xf>
    <xf numFmtId="1" fontId="0" fillId="0" borderId="30" xfId="54" applyNumberFormat="1" applyFont="1" applyFill="1" applyBorder="1" applyAlignment="1">
      <alignment horizontal="center"/>
      <protection/>
    </xf>
    <xf numFmtId="0" fontId="0" fillId="36" borderId="13" xfId="54" applyFont="1" applyFill="1" applyBorder="1">
      <alignment/>
      <protection/>
    </xf>
    <xf numFmtId="1" fontId="2" fillId="0" borderId="34" xfId="54" applyNumberFormat="1" applyFont="1" applyFill="1" applyBorder="1" applyAlignment="1">
      <alignment wrapText="1"/>
      <protection/>
    </xf>
    <xf numFmtId="1" fontId="2" fillId="0" borderId="21" xfId="54" applyNumberFormat="1" applyFont="1" applyFill="1" applyBorder="1" applyAlignment="1">
      <alignment wrapText="1"/>
      <protection/>
    </xf>
    <xf numFmtId="1" fontId="2" fillId="0" borderId="35" xfId="54" applyNumberFormat="1" applyFont="1" applyFill="1" applyBorder="1" applyAlignment="1">
      <alignment wrapText="1"/>
      <protection/>
    </xf>
    <xf numFmtId="3" fontId="1" fillId="0" borderId="21" xfId="0" applyNumberFormat="1" applyFont="1" applyFill="1" applyBorder="1" applyAlignment="1">
      <alignment horizontal="center"/>
    </xf>
    <xf numFmtId="1" fontId="2" fillId="0" borderId="32" xfId="54" applyNumberFormat="1" applyFont="1" applyFill="1" applyBorder="1">
      <alignment/>
      <protection/>
    </xf>
    <xf numFmtId="1" fontId="0" fillId="0" borderId="27" xfId="54" applyNumberFormat="1" applyFill="1" applyBorder="1">
      <alignment/>
      <protection/>
    </xf>
    <xf numFmtId="1" fontId="2" fillId="0" borderId="36" xfId="54" applyNumberFormat="1" applyFont="1" applyFill="1" applyBorder="1" applyAlignment="1">
      <alignment wrapText="1"/>
      <protection/>
    </xf>
    <xf numFmtId="1" fontId="2" fillId="0" borderId="37" xfId="54" applyNumberFormat="1" applyFont="1" applyFill="1" applyBorder="1" applyAlignment="1">
      <alignment wrapText="1"/>
      <protection/>
    </xf>
    <xf numFmtId="1" fontId="2" fillId="0" borderId="38" xfId="54" applyNumberFormat="1" applyFont="1" applyFill="1" applyBorder="1">
      <alignment/>
      <protection/>
    </xf>
    <xf numFmtId="1" fontId="2" fillId="0" borderId="36" xfId="54" applyNumberFormat="1" applyFont="1" applyFill="1" applyBorder="1">
      <alignment/>
      <protection/>
    </xf>
    <xf numFmtId="1" fontId="0" fillId="0" borderId="21" xfId="54" applyNumberFormat="1" applyFill="1" applyBorder="1">
      <alignment/>
      <protection/>
    </xf>
    <xf numFmtId="1" fontId="2" fillId="0" borderId="39" xfId="54" applyNumberFormat="1" applyFont="1" applyFill="1" applyBorder="1" applyAlignment="1">
      <alignment wrapText="1"/>
      <protection/>
    </xf>
    <xf numFmtId="1" fontId="2" fillId="0" borderId="40" xfId="54" applyNumberFormat="1" applyFont="1" applyFill="1" applyBorder="1">
      <alignment/>
      <protection/>
    </xf>
    <xf numFmtId="1" fontId="2" fillId="0" borderId="35" xfId="54" applyNumberFormat="1" applyFont="1" applyFill="1" applyBorder="1">
      <alignment/>
      <protection/>
    </xf>
    <xf numFmtId="1" fontId="2" fillId="0" borderId="31" xfId="54" applyNumberFormat="1" applyFont="1" applyFill="1" applyBorder="1">
      <alignment/>
      <protection/>
    </xf>
    <xf numFmtId="1" fontId="2" fillId="0" borderId="21" xfId="54" applyNumberFormat="1" applyFont="1" applyFill="1" applyBorder="1">
      <alignment/>
      <protection/>
    </xf>
    <xf numFmtId="1" fontId="2" fillId="0" borderId="41" xfId="54" applyNumberFormat="1" applyFont="1" applyFill="1" applyBorder="1">
      <alignment/>
      <protection/>
    </xf>
    <xf numFmtId="1" fontId="2" fillId="0" borderId="39" xfId="54" applyNumberFormat="1" applyFont="1" applyFill="1" applyBorder="1">
      <alignment/>
      <protection/>
    </xf>
    <xf numFmtId="1" fontId="2" fillId="0" borderId="41" xfId="54" applyNumberFormat="1" applyFont="1" applyFill="1" applyBorder="1" applyAlignment="1">
      <alignment wrapText="1"/>
      <protection/>
    </xf>
    <xf numFmtId="1" fontId="0" fillId="0" borderId="13" xfId="54" applyNumberFormat="1" applyFont="1" applyFill="1" applyBorder="1" applyAlignment="1">
      <alignment horizontal="right"/>
      <protection/>
    </xf>
    <xf numFmtId="0" fontId="0" fillId="3" borderId="13" xfId="54" applyFill="1" applyBorder="1">
      <alignment/>
      <protection/>
    </xf>
    <xf numFmtId="0" fontId="0" fillId="4" borderId="13" xfId="54" applyFill="1" applyBorder="1">
      <alignment/>
      <protection/>
    </xf>
    <xf numFmtId="0" fontId="0" fillId="6" borderId="13" xfId="54" applyFill="1" applyBorder="1">
      <alignment/>
      <protection/>
    </xf>
    <xf numFmtId="0" fontId="0" fillId="6" borderId="13" xfId="54" applyFont="1" applyFill="1" applyBorder="1">
      <alignment/>
      <protection/>
    </xf>
    <xf numFmtId="0" fontId="0" fillId="6" borderId="23" xfId="54" applyFill="1" applyBorder="1">
      <alignment/>
      <protection/>
    </xf>
    <xf numFmtId="0" fontId="0" fillId="7" borderId="13" xfId="54" applyFill="1" applyBorder="1">
      <alignment/>
      <protection/>
    </xf>
    <xf numFmtId="0" fontId="0" fillId="4" borderId="13" xfId="54" applyFont="1" applyFill="1" applyBorder="1">
      <alignment/>
      <protection/>
    </xf>
    <xf numFmtId="17" fontId="0" fillId="3" borderId="23" xfId="54" applyNumberFormat="1" applyFont="1" applyFill="1" applyBorder="1">
      <alignment/>
      <protection/>
    </xf>
    <xf numFmtId="0" fontId="0" fillId="7" borderId="21" xfId="54" applyFill="1" applyBorder="1">
      <alignment/>
      <protection/>
    </xf>
    <xf numFmtId="0" fontId="0" fillId="0" borderId="42" xfId="54" applyFill="1" applyBorder="1">
      <alignment/>
      <protection/>
    </xf>
    <xf numFmtId="1" fontId="2" fillId="0" borderId="34" xfId="54" applyNumberFormat="1" applyFont="1" applyFill="1" applyBorder="1">
      <alignment/>
      <protection/>
    </xf>
    <xf numFmtId="1" fontId="0" fillId="0" borderId="0" xfId="54" applyNumberFormat="1" applyFont="1" applyFill="1" applyBorder="1" applyAlignment="1">
      <alignment horizontal="center"/>
      <protection/>
    </xf>
    <xf numFmtId="1" fontId="0" fillId="0" borderId="23" xfId="54" applyNumberFormat="1" applyFill="1" applyBorder="1">
      <alignment/>
      <protection/>
    </xf>
    <xf numFmtId="1" fontId="2" fillId="0" borderId="23" xfId="54" applyNumberFormat="1" applyFont="1" applyFill="1" applyBorder="1">
      <alignment/>
      <protection/>
    </xf>
    <xf numFmtId="1" fontId="2" fillId="0" borderId="17" xfId="54" applyNumberFormat="1" applyFont="1" applyFill="1" applyBorder="1">
      <alignment/>
      <protection/>
    </xf>
    <xf numFmtId="0" fontId="0" fillId="0" borderId="43" xfId="54" applyFill="1" applyBorder="1">
      <alignment/>
      <protection/>
    </xf>
    <xf numFmtId="0" fontId="0" fillId="0" borderId="44" xfId="54" applyFill="1" applyBorder="1">
      <alignment/>
      <protection/>
    </xf>
    <xf numFmtId="3" fontId="2" fillId="0" borderId="45" xfId="54" applyNumberFormat="1" applyFont="1" applyFill="1" applyBorder="1">
      <alignment/>
      <protection/>
    </xf>
    <xf numFmtId="3" fontId="2" fillId="0" borderId="44" xfId="54" applyNumberFormat="1" applyFont="1" applyFill="1" applyBorder="1">
      <alignment/>
      <protection/>
    </xf>
    <xf numFmtId="3" fontId="2" fillId="0" borderId="46" xfId="54" applyNumberFormat="1" applyFont="1" applyFill="1" applyBorder="1">
      <alignment/>
      <protection/>
    </xf>
    <xf numFmtId="1" fontId="0" fillId="0" borderId="23" xfId="54" applyNumberFormat="1" applyFont="1" applyFill="1" applyBorder="1">
      <alignment/>
      <protection/>
    </xf>
    <xf numFmtId="2" fontId="0" fillId="0" borderId="23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1" fontId="2" fillId="0" borderId="47" xfId="54" applyNumberFormat="1" applyFont="1" applyFill="1" applyBorder="1">
      <alignment/>
      <protection/>
    </xf>
    <xf numFmtId="3" fontId="2" fillId="0" borderId="27" xfId="54" applyNumberFormat="1" applyFont="1" applyFill="1" applyBorder="1">
      <alignment/>
      <protection/>
    </xf>
    <xf numFmtId="1" fontId="0" fillId="0" borderId="13" xfId="54" applyNumberFormat="1" applyFont="1" applyFill="1" applyBorder="1" applyAlignment="1">
      <alignment horizontal="center"/>
      <protection/>
    </xf>
    <xf numFmtId="1" fontId="0" fillId="0" borderId="13" xfId="54" applyNumberFormat="1" applyFont="1" applyFill="1" applyBorder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3" fontId="8" fillId="0" borderId="0" xfId="52" applyNumberFormat="1" applyFont="1" applyFill="1" applyAlignment="1">
      <alignment horizontal="center" wrapText="1"/>
      <protection/>
    </xf>
    <xf numFmtId="0" fontId="2" fillId="0" borderId="48" xfId="54" applyFont="1" applyFill="1" applyBorder="1" applyAlignment="1">
      <alignment horizontal="center"/>
      <protection/>
    </xf>
    <xf numFmtId="0" fontId="2" fillId="0" borderId="49" xfId="54" applyFont="1" applyFill="1" applyBorder="1" applyAlignment="1">
      <alignment horizontal="center"/>
      <protection/>
    </xf>
    <xf numFmtId="0" fontId="2" fillId="0" borderId="34" xfId="54" applyFont="1" applyFill="1" applyBorder="1" applyAlignment="1">
      <alignment horizontal="center"/>
      <protection/>
    </xf>
    <xf numFmtId="0" fontId="2" fillId="0" borderId="50" xfId="54" applyFont="1" applyFill="1" applyBorder="1" applyAlignment="1">
      <alignment horizontal="center"/>
      <protection/>
    </xf>
    <xf numFmtId="0" fontId="2" fillId="0" borderId="16" xfId="54" applyFont="1" applyFill="1" applyBorder="1" applyAlignment="1">
      <alignment horizontal="center"/>
      <protection/>
    </xf>
    <xf numFmtId="0" fontId="2" fillId="0" borderId="25" xfId="54" applyFont="1" applyFill="1" applyBorder="1" applyAlignment="1">
      <alignment horizontal="center"/>
      <protection/>
    </xf>
    <xf numFmtId="0" fontId="2" fillId="0" borderId="23" xfId="54" applyFont="1" applyFill="1" applyBorder="1" applyAlignment="1">
      <alignment horizontal="center" textRotation="90"/>
      <protection/>
    </xf>
    <xf numFmtId="0" fontId="2" fillId="0" borderId="51" xfId="54" applyFont="1" applyFill="1" applyBorder="1" applyAlignment="1">
      <alignment horizontal="center" textRotation="90"/>
      <protection/>
    </xf>
    <xf numFmtId="0" fontId="9" fillId="0" borderId="23" xfId="54" applyFont="1" applyFill="1" applyBorder="1" applyAlignment="1">
      <alignment horizontal="center" textRotation="90"/>
      <protection/>
    </xf>
    <xf numFmtId="0" fontId="9" fillId="0" borderId="51" xfId="54" applyFont="1" applyFill="1" applyBorder="1" applyAlignment="1">
      <alignment horizontal="center" textRotation="90"/>
      <protection/>
    </xf>
    <xf numFmtId="0" fontId="2" fillId="0" borderId="13" xfId="54" applyFont="1" applyFill="1" applyBorder="1" applyAlignment="1">
      <alignment horizontal="center" wrapText="1"/>
      <protection/>
    </xf>
    <xf numFmtId="0" fontId="2" fillId="0" borderId="25" xfId="54" applyFont="1" applyFill="1" applyBorder="1" applyAlignment="1">
      <alignment horizontal="center" wrapText="1"/>
      <protection/>
    </xf>
    <xf numFmtId="0" fontId="2" fillId="0" borderId="52" xfId="54" applyFont="1" applyFill="1" applyBorder="1" applyAlignment="1">
      <alignment horizontal="center"/>
      <protection/>
    </xf>
    <xf numFmtId="0" fontId="2" fillId="0" borderId="53" xfId="54" applyFont="1" applyFill="1" applyBorder="1" applyAlignment="1">
      <alignment horizontal="center"/>
      <protection/>
    </xf>
    <xf numFmtId="0" fontId="2" fillId="0" borderId="36" xfId="54" applyFont="1" applyFill="1" applyBorder="1" applyAlignment="1">
      <alignment horizontal="center" textRotation="90"/>
      <protection/>
    </xf>
    <xf numFmtId="0" fontId="2" fillId="0" borderId="54" xfId="54" applyFont="1" applyFill="1" applyBorder="1" applyAlignment="1">
      <alignment horizontal="center" textRotation="90"/>
      <protection/>
    </xf>
    <xf numFmtId="0" fontId="9" fillId="0" borderId="55" xfId="54" applyFont="1" applyFill="1" applyBorder="1" applyAlignment="1">
      <alignment horizontal="center" textRotation="90"/>
      <protection/>
    </xf>
    <xf numFmtId="0" fontId="9" fillId="0" borderId="56" xfId="54" applyFont="1" applyFill="1" applyBorder="1" applyAlignment="1">
      <alignment horizontal="center" textRotation="90"/>
      <protection/>
    </xf>
    <xf numFmtId="3" fontId="10" fillId="0" borderId="0" xfId="52" applyNumberFormat="1" applyFont="1" applyFill="1" applyAlignment="1">
      <alignment horizont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ОДН 1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1">
      <pane xSplit="2" topLeftCell="C1" activePane="topRight" state="frozen"/>
      <selection pane="topLeft" activeCell="V62" sqref="V62"/>
      <selection pane="topRight" activeCell="V62" sqref="V62"/>
    </sheetView>
  </sheetViews>
  <sheetFormatPr defaultColWidth="9.00390625" defaultRowHeight="12.75"/>
  <cols>
    <col min="2" max="2" width="16.25390625" style="0" bestFit="1" customWidth="1"/>
    <col min="4" max="4" width="10.00390625" style="0" customWidth="1"/>
    <col min="5" max="5" width="10.25390625" style="0" customWidth="1"/>
    <col min="6" max="6" width="10.75390625" style="0" customWidth="1"/>
    <col min="7" max="7" width="10.25390625" style="0" customWidth="1"/>
    <col min="8" max="9" width="10.00390625" style="0" customWidth="1"/>
    <col min="10" max="10" width="10.75390625" style="0" customWidth="1"/>
    <col min="11" max="11" width="10.875" style="0" customWidth="1"/>
    <col min="12" max="12" width="10.125" style="0" bestFit="1" customWidth="1"/>
    <col min="14" max="14" width="0" style="0" hidden="1" customWidth="1"/>
  </cols>
  <sheetData>
    <row r="1" spans="2:11" ht="20.25">
      <c r="B1" s="135" t="s">
        <v>114</v>
      </c>
      <c r="C1" s="135"/>
      <c r="D1" s="135"/>
      <c r="E1" s="135"/>
      <c r="F1" s="135"/>
      <c r="G1" s="135"/>
      <c r="H1" s="135"/>
      <c r="I1" s="135"/>
      <c r="J1" s="135"/>
      <c r="K1" s="135"/>
    </row>
    <row r="2" ht="12.75">
      <c r="F2" t="s">
        <v>119</v>
      </c>
    </row>
    <row r="4" spans="1:12" ht="12.75">
      <c r="A4" s="13" t="s">
        <v>0</v>
      </c>
      <c r="B4" s="14" t="s">
        <v>49</v>
      </c>
      <c r="C4" s="15" t="s">
        <v>50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6" t="s">
        <v>111</v>
      </c>
      <c r="J4" s="16" t="s">
        <v>112</v>
      </c>
      <c r="K4" s="16" t="s">
        <v>105</v>
      </c>
      <c r="L4" s="17" t="s">
        <v>113</v>
      </c>
    </row>
    <row r="5" spans="1:14" ht="12.75">
      <c r="A5" s="1" t="s">
        <v>1</v>
      </c>
      <c r="B5" s="2" t="s">
        <v>51</v>
      </c>
      <c r="C5" s="6" t="s">
        <v>52</v>
      </c>
      <c r="D5" s="10">
        <v>40663</v>
      </c>
      <c r="E5" s="9">
        <v>39171</v>
      </c>
      <c r="F5" s="9">
        <v>39836</v>
      </c>
      <c r="G5" s="9">
        <v>40476</v>
      </c>
      <c r="H5" s="9">
        <v>42152</v>
      </c>
      <c r="I5" s="10">
        <v>50273</v>
      </c>
      <c r="J5" s="10">
        <v>46696</v>
      </c>
      <c r="K5" s="9">
        <v>52361.13</v>
      </c>
      <c r="L5" s="18">
        <f aca="true" t="shared" si="0" ref="L5:L10">SUM(D5:K5)</f>
        <v>351628.13</v>
      </c>
      <c r="M5">
        <f>L5/8</f>
        <v>43953.51625</v>
      </c>
      <c r="N5">
        <f>L5/8*12</f>
        <v>527442.1950000001</v>
      </c>
    </row>
    <row r="6" spans="1:14" ht="12.75">
      <c r="A6" s="1" t="s">
        <v>2</v>
      </c>
      <c r="B6" s="2" t="s">
        <v>51</v>
      </c>
      <c r="C6" s="6" t="s">
        <v>53</v>
      </c>
      <c r="D6" s="10">
        <v>105721</v>
      </c>
      <c r="E6" s="9">
        <v>103245</v>
      </c>
      <c r="F6" s="9">
        <v>102671</v>
      </c>
      <c r="G6" s="9">
        <v>109033</v>
      </c>
      <c r="H6" s="9">
        <v>125260</v>
      </c>
      <c r="I6" s="10">
        <v>119239</v>
      </c>
      <c r="J6" s="10">
        <v>122639</v>
      </c>
      <c r="K6" s="9">
        <v>130356.37</v>
      </c>
      <c r="L6" s="18">
        <f t="shared" si="0"/>
        <v>918164.37</v>
      </c>
      <c r="M6">
        <f aca="true" t="shared" si="1" ref="M6:M53">L6/8</f>
        <v>114770.54625</v>
      </c>
      <c r="N6">
        <f aca="true" t="shared" si="2" ref="N6:N52">L6/8*12</f>
        <v>1377246.555</v>
      </c>
    </row>
    <row r="7" spans="1:14" ht="12.75">
      <c r="A7" s="1" t="s">
        <v>3</v>
      </c>
      <c r="B7" s="2" t="s">
        <v>51</v>
      </c>
      <c r="C7" s="6" t="s">
        <v>54</v>
      </c>
      <c r="D7" s="10">
        <v>33502</v>
      </c>
      <c r="E7" s="9">
        <v>32604</v>
      </c>
      <c r="F7" s="9">
        <v>31732</v>
      </c>
      <c r="G7" s="9">
        <v>33607</v>
      </c>
      <c r="H7" s="9">
        <v>35709</v>
      </c>
      <c r="I7" s="10">
        <v>37596</v>
      </c>
      <c r="J7" s="10">
        <v>36786</v>
      </c>
      <c r="K7" s="9">
        <v>41584.47</v>
      </c>
      <c r="L7" s="18">
        <f t="shared" si="0"/>
        <v>283120.47</v>
      </c>
      <c r="M7">
        <f t="shared" si="1"/>
        <v>35390.05875</v>
      </c>
      <c r="N7">
        <f t="shared" si="2"/>
        <v>424680.70499999996</v>
      </c>
    </row>
    <row r="8" spans="1:14" ht="12.75">
      <c r="A8" s="1" t="s">
        <v>4</v>
      </c>
      <c r="B8" s="2" t="s">
        <v>51</v>
      </c>
      <c r="C8" s="6" t="s">
        <v>55</v>
      </c>
      <c r="D8" s="10">
        <v>41584</v>
      </c>
      <c r="E8" s="9">
        <v>37774</v>
      </c>
      <c r="F8" s="9">
        <v>38753</v>
      </c>
      <c r="G8" s="9">
        <v>42314</v>
      </c>
      <c r="H8" s="9">
        <v>44680</v>
      </c>
      <c r="I8" s="10">
        <v>47848</v>
      </c>
      <c r="J8" s="10">
        <v>45774</v>
      </c>
      <c r="K8" s="9">
        <v>51018.25</v>
      </c>
      <c r="L8" s="18">
        <f t="shared" si="0"/>
        <v>349745.25</v>
      </c>
      <c r="M8">
        <f t="shared" si="1"/>
        <v>43718.15625</v>
      </c>
      <c r="N8">
        <f t="shared" si="2"/>
        <v>524617.875</v>
      </c>
    </row>
    <row r="9" spans="1:14" ht="12.75">
      <c r="A9" s="1" t="s">
        <v>5</v>
      </c>
      <c r="B9" s="2" t="s">
        <v>51</v>
      </c>
      <c r="C9" s="6" t="s">
        <v>56</v>
      </c>
      <c r="D9" s="10">
        <v>7023</v>
      </c>
      <c r="E9" s="9">
        <v>6784</v>
      </c>
      <c r="F9" s="9">
        <v>6933</v>
      </c>
      <c r="G9" s="9">
        <v>7578</v>
      </c>
      <c r="H9" s="9">
        <v>8179</v>
      </c>
      <c r="I9" s="10">
        <v>8507</v>
      </c>
      <c r="J9" s="10">
        <v>8236</v>
      </c>
      <c r="K9" s="9">
        <v>9315.35</v>
      </c>
      <c r="L9" s="18">
        <f t="shared" si="0"/>
        <v>62555.35</v>
      </c>
      <c r="M9">
        <f t="shared" si="1"/>
        <v>7819.41875</v>
      </c>
      <c r="N9">
        <f t="shared" si="2"/>
        <v>93833.025</v>
      </c>
    </row>
    <row r="10" spans="1:14" ht="12.75">
      <c r="A10" s="1" t="s">
        <v>6</v>
      </c>
      <c r="B10" s="2" t="s">
        <v>51</v>
      </c>
      <c r="C10" s="6" t="s">
        <v>57</v>
      </c>
      <c r="D10" s="10">
        <v>61524</v>
      </c>
      <c r="E10" s="9">
        <v>61459</v>
      </c>
      <c r="F10" s="9">
        <v>62167</v>
      </c>
      <c r="G10" s="9">
        <v>64759</v>
      </c>
      <c r="H10" s="9">
        <v>68213</v>
      </c>
      <c r="I10" s="10">
        <v>69887</v>
      </c>
      <c r="J10" s="10">
        <v>68951</v>
      </c>
      <c r="K10" s="9">
        <v>77395.34</v>
      </c>
      <c r="L10" s="18">
        <f t="shared" si="0"/>
        <v>534355.34</v>
      </c>
      <c r="M10">
        <f t="shared" si="1"/>
        <v>66794.4175</v>
      </c>
      <c r="N10">
        <f t="shared" si="2"/>
        <v>801533.01</v>
      </c>
    </row>
    <row r="11" spans="1:14" ht="12.75">
      <c r="A11" s="1" t="s">
        <v>7</v>
      </c>
      <c r="B11" s="2" t="s">
        <v>51</v>
      </c>
      <c r="C11" s="6" t="s">
        <v>58</v>
      </c>
      <c r="D11" s="10">
        <v>30490</v>
      </c>
      <c r="E11" s="9">
        <v>29678</v>
      </c>
      <c r="F11" s="9">
        <v>29482</v>
      </c>
      <c r="G11" s="9">
        <v>31131</v>
      </c>
      <c r="H11" s="9">
        <v>32760</v>
      </c>
      <c r="I11" s="10">
        <v>34039</v>
      </c>
      <c r="J11" s="10">
        <v>34564</v>
      </c>
      <c r="K11" s="9">
        <v>38783.76</v>
      </c>
      <c r="L11" s="18">
        <f>SUM(D11:K11)</f>
        <v>260927.76</v>
      </c>
      <c r="M11">
        <f t="shared" si="1"/>
        <v>32615.97</v>
      </c>
      <c r="N11">
        <f t="shared" si="2"/>
        <v>391391.64</v>
      </c>
    </row>
    <row r="12" spans="1:14" ht="12.75">
      <c r="A12" s="1" t="s">
        <v>8</v>
      </c>
      <c r="B12" s="2" t="s">
        <v>51</v>
      </c>
      <c r="C12" s="6" t="s">
        <v>59</v>
      </c>
      <c r="D12" s="10">
        <v>12483</v>
      </c>
      <c r="E12" s="9">
        <v>12324</v>
      </c>
      <c r="F12" s="9">
        <v>13173</v>
      </c>
      <c r="G12" s="9">
        <v>12948</v>
      </c>
      <c r="H12" s="9">
        <v>14939</v>
      </c>
      <c r="I12" s="10">
        <v>14388</v>
      </c>
      <c r="J12" s="10">
        <v>14267</v>
      </c>
      <c r="K12" s="9">
        <v>16656</v>
      </c>
      <c r="L12" s="18">
        <f aca="true" t="shared" si="3" ref="L12:L53">SUM(D12:K12)</f>
        <v>111178</v>
      </c>
      <c r="M12">
        <f t="shared" si="1"/>
        <v>13897.25</v>
      </c>
      <c r="N12">
        <f t="shared" si="2"/>
        <v>166767</v>
      </c>
    </row>
    <row r="13" spans="1:14" ht="12.75">
      <c r="A13" s="1" t="s">
        <v>9</v>
      </c>
      <c r="B13" s="2" t="s">
        <v>51</v>
      </c>
      <c r="C13" s="6" t="s">
        <v>60</v>
      </c>
      <c r="D13" s="10">
        <v>41502</v>
      </c>
      <c r="E13" s="9">
        <v>40164</v>
      </c>
      <c r="F13" s="9">
        <v>39416</v>
      </c>
      <c r="G13" s="9">
        <v>41680</v>
      </c>
      <c r="H13" s="9">
        <v>45173</v>
      </c>
      <c r="I13" s="10">
        <v>48628</v>
      </c>
      <c r="J13" s="10">
        <v>47091</v>
      </c>
      <c r="K13" s="9">
        <v>54109.58</v>
      </c>
      <c r="L13" s="18">
        <f t="shared" si="3"/>
        <v>357763.58</v>
      </c>
      <c r="M13">
        <f t="shared" si="1"/>
        <v>44720.4475</v>
      </c>
      <c r="N13">
        <f t="shared" si="2"/>
        <v>536645.37</v>
      </c>
    </row>
    <row r="14" spans="1:14" ht="12.75">
      <c r="A14" s="1" t="s">
        <v>10</v>
      </c>
      <c r="B14" s="2" t="s">
        <v>61</v>
      </c>
      <c r="C14" s="6" t="s">
        <v>62</v>
      </c>
      <c r="D14" s="10">
        <v>35810</v>
      </c>
      <c r="E14" s="9">
        <v>33892</v>
      </c>
      <c r="F14" s="9">
        <v>32931</v>
      </c>
      <c r="G14" s="9">
        <v>37316</v>
      </c>
      <c r="H14" s="9">
        <v>37757</v>
      </c>
      <c r="I14" s="10">
        <v>44315</v>
      </c>
      <c r="J14" s="10">
        <v>41635</v>
      </c>
      <c r="K14" s="9">
        <v>43832.78</v>
      </c>
      <c r="L14" s="18">
        <f t="shared" si="3"/>
        <v>307488.78</v>
      </c>
      <c r="M14">
        <f t="shared" si="1"/>
        <v>38436.0975</v>
      </c>
      <c r="N14">
        <f t="shared" si="2"/>
        <v>461233.17000000004</v>
      </c>
    </row>
    <row r="15" spans="1:14" ht="12.75">
      <c r="A15" s="1" t="s">
        <v>11</v>
      </c>
      <c r="B15" s="2" t="s">
        <v>61</v>
      </c>
      <c r="C15" s="6" t="s">
        <v>63</v>
      </c>
      <c r="D15" s="10">
        <v>96383</v>
      </c>
      <c r="E15" s="9">
        <v>94178</v>
      </c>
      <c r="F15" s="9">
        <v>91393</v>
      </c>
      <c r="G15" s="9">
        <v>103848</v>
      </c>
      <c r="H15" s="9">
        <v>104063</v>
      </c>
      <c r="I15" s="10">
        <v>123068</v>
      </c>
      <c r="J15" s="10">
        <v>115169</v>
      </c>
      <c r="K15" s="9">
        <v>121024.12</v>
      </c>
      <c r="L15" s="18">
        <f t="shared" si="3"/>
        <v>849126.12</v>
      </c>
      <c r="M15">
        <f t="shared" si="1"/>
        <v>106140.765</v>
      </c>
      <c r="N15">
        <f t="shared" si="2"/>
        <v>1273689.18</v>
      </c>
    </row>
    <row r="16" spans="1:14" ht="12.75">
      <c r="A16" s="1" t="s">
        <v>12</v>
      </c>
      <c r="B16" s="2" t="s">
        <v>61</v>
      </c>
      <c r="C16" s="6" t="s">
        <v>64</v>
      </c>
      <c r="D16" s="10">
        <v>82175</v>
      </c>
      <c r="E16" s="9">
        <v>79961</v>
      </c>
      <c r="F16" s="9">
        <v>78236</v>
      </c>
      <c r="G16" s="9">
        <v>87822</v>
      </c>
      <c r="H16" s="9">
        <v>87237</v>
      </c>
      <c r="I16" s="10">
        <v>100331</v>
      </c>
      <c r="J16" s="10">
        <v>91506</v>
      </c>
      <c r="K16" s="9">
        <v>97891.86</v>
      </c>
      <c r="L16" s="18">
        <f t="shared" si="3"/>
        <v>705159.86</v>
      </c>
      <c r="M16">
        <f t="shared" si="1"/>
        <v>88144.9825</v>
      </c>
      <c r="N16">
        <f t="shared" si="2"/>
        <v>1057739.79</v>
      </c>
    </row>
    <row r="17" spans="1:14" ht="12.75">
      <c r="A17" s="1" t="s">
        <v>13</v>
      </c>
      <c r="B17" s="2" t="s">
        <v>61</v>
      </c>
      <c r="C17" s="6" t="s">
        <v>65</v>
      </c>
      <c r="D17" s="10">
        <v>21251</v>
      </c>
      <c r="E17" s="9">
        <v>15665</v>
      </c>
      <c r="F17" s="9">
        <v>15549</v>
      </c>
      <c r="G17" s="9">
        <v>16465</v>
      </c>
      <c r="H17" s="9">
        <v>19283</v>
      </c>
      <c r="I17" s="10">
        <v>21353</v>
      </c>
      <c r="J17" s="10">
        <v>20675</v>
      </c>
      <c r="K17" s="9">
        <v>24817.13</v>
      </c>
      <c r="L17" s="18">
        <f t="shared" si="3"/>
        <v>155058.13</v>
      </c>
      <c r="M17">
        <f t="shared" si="1"/>
        <v>19382.26625</v>
      </c>
      <c r="N17">
        <f t="shared" si="2"/>
        <v>232587.195</v>
      </c>
    </row>
    <row r="18" spans="1:14" ht="12.75">
      <c r="A18" s="1" t="s">
        <v>14</v>
      </c>
      <c r="B18" s="2" t="s">
        <v>61</v>
      </c>
      <c r="C18" s="6" t="s">
        <v>66</v>
      </c>
      <c r="D18" s="10">
        <v>52852</v>
      </c>
      <c r="E18" s="9">
        <v>47815</v>
      </c>
      <c r="F18" s="9">
        <v>47332</v>
      </c>
      <c r="G18" s="9">
        <v>51202</v>
      </c>
      <c r="H18" s="9">
        <v>52225</v>
      </c>
      <c r="I18" s="10">
        <v>55942</v>
      </c>
      <c r="J18" s="10">
        <v>55013</v>
      </c>
      <c r="K18" s="9">
        <v>60080.14</v>
      </c>
      <c r="L18" s="18">
        <f t="shared" si="3"/>
        <v>422461.14</v>
      </c>
      <c r="M18">
        <f t="shared" si="1"/>
        <v>52807.6425</v>
      </c>
      <c r="N18">
        <f t="shared" si="2"/>
        <v>633691.71</v>
      </c>
    </row>
    <row r="19" spans="1:14" ht="12.75">
      <c r="A19" s="1" t="s">
        <v>15</v>
      </c>
      <c r="B19" s="2" t="s">
        <v>67</v>
      </c>
      <c r="C19" s="6" t="s">
        <v>68</v>
      </c>
      <c r="D19" s="10">
        <v>13109</v>
      </c>
      <c r="E19" s="9">
        <v>12720</v>
      </c>
      <c r="F19" s="9">
        <v>12419</v>
      </c>
      <c r="G19" s="9">
        <v>13034</v>
      </c>
      <c r="H19" s="9">
        <v>14115</v>
      </c>
      <c r="I19" s="10">
        <v>15343</v>
      </c>
      <c r="J19" s="10">
        <v>15073</v>
      </c>
      <c r="K19" s="9">
        <v>16481.57</v>
      </c>
      <c r="L19" s="18">
        <f t="shared" si="3"/>
        <v>112294.57</v>
      </c>
      <c r="M19">
        <f t="shared" si="1"/>
        <v>14036.82125</v>
      </c>
      <c r="N19">
        <f t="shared" si="2"/>
        <v>168441.855</v>
      </c>
    </row>
    <row r="20" spans="1:14" ht="12.75">
      <c r="A20" s="1" t="s">
        <v>16</v>
      </c>
      <c r="B20" s="2" t="s">
        <v>67</v>
      </c>
      <c r="C20" s="6" t="s">
        <v>69</v>
      </c>
      <c r="D20" s="10">
        <v>68077</v>
      </c>
      <c r="E20" s="9">
        <v>62242</v>
      </c>
      <c r="F20" s="9">
        <v>71708</v>
      </c>
      <c r="G20" s="9">
        <v>66201</v>
      </c>
      <c r="H20" s="9">
        <v>75087</v>
      </c>
      <c r="I20" s="10">
        <v>83806</v>
      </c>
      <c r="J20" s="10">
        <v>80732</v>
      </c>
      <c r="K20" s="9">
        <v>99651.3</v>
      </c>
      <c r="L20" s="18">
        <f t="shared" si="3"/>
        <v>607504.3</v>
      </c>
      <c r="M20">
        <f t="shared" si="1"/>
        <v>75938.0375</v>
      </c>
      <c r="N20">
        <f t="shared" si="2"/>
        <v>911256.4500000001</v>
      </c>
    </row>
    <row r="21" spans="1:14" ht="12.75">
      <c r="A21" s="1" t="s">
        <v>17</v>
      </c>
      <c r="B21" s="2" t="s">
        <v>67</v>
      </c>
      <c r="C21" s="6" t="s">
        <v>70</v>
      </c>
      <c r="D21" s="10">
        <v>47114</v>
      </c>
      <c r="E21" s="9">
        <v>45514</v>
      </c>
      <c r="F21" s="9">
        <v>41395</v>
      </c>
      <c r="G21" s="9">
        <v>47601</v>
      </c>
      <c r="H21" s="9">
        <v>49329</v>
      </c>
      <c r="I21" s="10">
        <v>56655</v>
      </c>
      <c r="J21" s="10">
        <v>52328</v>
      </c>
      <c r="K21" s="9">
        <v>55748.14</v>
      </c>
      <c r="L21" s="18">
        <f t="shared" si="3"/>
        <v>395684.14</v>
      </c>
      <c r="M21">
        <f t="shared" si="1"/>
        <v>49460.5175</v>
      </c>
      <c r="N21">
        <f t="shared" si="2"/>
        <v>593526.21</v>
      </c>
    </row>
    <row r="22" spans="1:14" ht="12.75">
      <c r="A22" s="1" t="s">
        <v>18</v>
      </c>
      <c r="B22" s="2" t="s">
        <v>67</v>
      </c>
      <c r="C22" s="6" t="s">
        <v>71</v>
      </c>
      <c r="D22" s="10">
        <v>35972</v>
      </c>
      <c r="E22" s="9">
        <v>35294</v>
      </c>
      <c r="F22" s="9">
        <v>34082</v>
      </c>
      <c r="G22" s="9">
        <v>36077</v>
      </c>
      <c r="H22" s="9">
        <v>36339</v>
      </c>
      <c r="I22" s="10">
        <v>41217</v>
      </c>
      <c r="J22" s="10">
        <v>39107</v>
      </c>
      <c r="K22" s="9">
        <v>41864.85</v>
      </c>
      <c r="L22" s="18">
        <f t="shared" si="3"/>
        <v>299952.85</v>
      </c>
      <c r="M22">
        <f t="shared" si="1"/>
        <v>37494.10625</v>
      </c>
      <c r="N22">
        <f t="shared" si="2"/>
        <v>449929.27499999997</v>
      </c>
    </row>
    <row r="23" spans="1:14" ht="12.75">
      <c r="A23" s="1" t="s">
        <v>19</v>
      </c>
      <c r="B23" s="2" t="s">
        <v>67</v>
      </c>
      <c r="C23" s="6" t="s">
        <v>72</v>
      </c>
      <c r="D23" s="10">
        <v>33970</v>
      </c>
      <c r="E23" s="9">
        <v>33292</v>
      </c>
      <c r="F23" s="9">
        <v>33090</v>
      </c>
      <c r="G23" s="9">
        <v>37116</v>
      </c>
      <c r="H23" s="9">
        <v>36438</v>
      </c>
      <c r="I23" s="10">
        <v>43076</v>
      </c>
      <c r="J23" s="10">
        <v>40235</v>
      </c>
      <c r="K23" s="9">
        <v>42433.17</v>
      </c>
      <c r="L23" s="18">
        <f t="shared" si="3"/>
        <v>299650.17</v>
      </c>
      <c r="M23">
        <f t="shared" si="1"/>
        <v>37456.27125</v>
      </c>
      <c r="N23">
        <f t="shared" si="2"/>
        <v>449475.255</v>
      </c>
    </row>
    <row r="24" spans="1:14" ht="12.75">
      <c r="A24" s="1" t="s">
        <v>20</v>
      </c>
      <c r="B24" s="2" t="s">
        <v>73</v>
      </c>
      <c r="C24" s="6" t="s">
        <v>74</v>
      </c>
      <c r="D24" s="10">
        <v>57967</v>
      </c>
      <c r="E24" s="9">
        <v>56622</v>
      </c>
      <c r="F24" s="9">
        <v>59174</v>
      </c>
      <c r="G24" s="9">
        <v>55273</v>
      </c>
      <c r="H24" s="9">
        <v>64490</v>
      </c>
      <c r="I24" s="10">
        <v>73933</v>
      </c>
      <c r="J24" s="10">
        <v>64732</v>
      </c>
      <c r="K24" s="9">
        <v>76017.15</v>
      </c>
      <c r="L24" s="18">
        <f t="shared" si="3"/>
        <v>508208.15</v>
      </c>
      <c r="M24">
        <f t="shared" si="1"/>
        <v>63526.01875</v>
      </c>
      <c r="N24">
        <f t="shared" si="2"/>
        <v>762312.2250000001</v>
      </c>
    </row>
    <row r="25" spans="1:14" ht="12.75">
      <c r="A25" s="1" t="s">
        <v>21</v>
      </c>
      <c r="B25" s="2" t="s">
        <v>75</v>
      </c>
      <c r="C25" s="6" t="s">
        <v>76</v>
      </c>
      <c r="D25" s="10">
        <v>134092</v>
      </c>
      <c r="E25" s="9">
        <v>133930</v>
      </c>
      <c r="F25" s="9">
        <v>129769</v>
      </c>
      <c r="G25" s="9">
        <v>138771</v>
      </c>
      <c r="H25" s="9">
        <v>149244</v>
      </c>
      <c r="I25" s="10">
        <v>161930</v>
      </c>
      <c r="J25" s="10">
        <v>154288</v>
      </c>
      <c r="K25" s="9">
        <v>163682.63</v>
      </c>
      <c r="L25" s="18">
        <f t="shared" si="3"/>
        <v>1165706.63</v>
      </c>
      <c r="M25">
        <f t="shared" si="1"/>
        <v>145713.32875</v>
      </c>
      <c r="N25">
        <f t="shared" si="2"/>
        <v>1748559.9449999998</v>
      </c>
    </row>
    <row r="26" spans="1:14" ht="12.75">
      <c r="A26" s="4" t="s">
        <v>48</v>
      </c>
      <c r="B26" s="2" t="s">
        <v>75</v>
      </c>
      <c r="C26" s="6" t="s">
        <v>77</v>
      </c>
      <c r="D26" s="11">
        <v>15058</v>
      </c>
      <c r="E26" s="12">
        <v>12432</v>
      </c>
      <c r="F26" s="12">
        <v>15470</v>
      </c>
      <c r="G26" s="9">
        <v>13763</v>
      </c>
      <c r="H26" s="9">
        <v>19487</v>
      </c>
      <c r="I26" s="10">
        <v>19607</v>
      </c>
      <c r="J26" s="10">
        <v>19527</v>
      </c>
      <c r="K26" s="9">
        <v>22176.72</v>
      </c>
      <c r="L26" s="18">
        <f t="shared" si="3"/>
        <v>137520.72</v>
      </c>
      <c r="M26">
        <f t="shared" si="1"/>
        <v>17190.09</v>
      </c>
      <c r="N26">
        <f t="shared" si="2"/>
        <v>206281.08000000002</v>
      </c>
    </row>
    <row r="27" spans="1:14" ht="12.75">
      <c r="A27" s="1" t="s">
        <v>22</v>
      </c>
      <c r="B27" s="2" t="s">
        <v>75</v>
      </c>
      <c r="C27" s="6" t="s">
        <v>78</v>
      </c>
      <c r="D27" s="10">
        <v>23438</v>
      </c>
      <c r="E27" s="9">
        <v>23050</v>
      </c>
      <c r="F27" s="9">
        <v>24068</v>
      </c>
      <c r="G27" s="9">
        <v>22543</v>
      </c>
      <c r="H27" s="9">
        <v>27755</v>
      </c>
      <c r="I27" s="10">
        <v>27403</v>
      </c>
      <c r="J27" s="10">
        <v>27383</v>
      </c>
      <c r="K27" s="9">
        <v>32060.75</v>
      </c>
      <c r="L27" s="18">
        <f t="shared" si="3"/>
        <v>207700.75</v>
      </c>
      <c r="M27">
        <f t="shared" si="1"/>
        <v>25962.59375</v>
      </c>
      <c r="N27">
        <f t="shared" si="2"/>
        <v>311551.125</v>
      </c>
    </row>
    <row r="28" spans="1:14" ht="12.75">
      <c r="A28" s="1" t="s">
        <v>23</v>
      </c>
      <c r="B28" s="2" t="s">
        <v>75</v>
      </c>
      <c r="C28" s="6" t="s">
        <v>79</v>
      </c>
      <c r="D28" s="10">
        <v>30683</v>
      </c>
      <c r="E28" s="9">
        <v>31908</v>
      </c>
      <c r="F28" s="9">
        <v>33378</v>
      </c>
      <c r="G28" s="9">
        <v>30645</v>
      </c>
      <c r="H28" s="9">
        <v>37624</v>
      </c>
      <c r="I28" s="10">
        <v>37422</v>
      </c>
      <c r="J28" s="10">
        <v>37032</v>
      </c>
      <c r="K28" s="9">
        <v>44860.97</v>
      </c>
      <c r="L28" s="18">
        <f t="shared" si="3"/>
        <v>283552.97</v>
      </c>
      <c r="M28">
        <f t="shared" si="1"/>
        <v>35444.12125</v>
      </c>
      <c r="N28">
        <f t="shared" si="2"/>
        <v>425329.45499999996</v>
      </c>
    </row>
    <row r="29" spans="1:14" ht="12.75">
      <c r="A29" s="1" t="s">
        <v>24</v>
      </c>
      <c r="B29" s="2" t="s">
        <v>75</v>
      </c>
      <c r="C29" s="6" t="s">
        <v>80</v>
      </c>
      <c r="D29" s="10">
        <v>61853</v>
      </c>
      <c r="E29" s="9">
        <v>52740</v>
      </c>
      <c r="F29" s="9">
        <v>54063</v>
      </c>
      <c r="G29" s="9">
        <v>57298</v>
      </c>
      <c r="H29" s="9">
        <v>61567</v>
      </c>
      <c r="I29" s="10">
        <v>66397</v>
      </c>
      <c r="J29" s="10">
        <v>64930</v>
      </c>
      <c r="K29" s="9">
        <v>68132.86</v>
      </c>
      <c r="L29" s="18">
        <f t="shared" si="3"/>
        <v>486980.86</v>
      </c>
      <c r="M29">
        <f t="shared" si="1"/>
        <v>60872.6075</v>
      </c>
      <c r="N29">
        <f t="shared" si="2"/>
        <v>730471.29</v>
      </c>
    </row>
    <row r="30" spans="1:14" ht="12.75">
      <c r="A30" s="1" t="s">
        <v>25</v>
      </c>
      <c r="B30" s="2" t="s">
        <v>75</v>
      </c>
      <c r="C30" s="6" t="s">
        <v>81</v>
      </c>
      <c r="D30" s="10">
        <v>31158</v>
      </c>
      <c r="E30" s="9">
        <v>30680</v>
      </c>
      <c r="F30" s="9">
        <v>29478</v>
      </c>
      <c r="G30" s="9">
        <v>33543</v>
      </c>
      <c r="H30" s="9">
        <v>33275</v>
      </c>
      <c r="I30" s="10">
        <v>37983</v>
      </c>
      <c r="J30" s="10">
        <v>34923</v>
      </c>
      <c r="K30" s="9">
        <v>36271.35</v>
      </c>
      <c r="L30" s="18">
        <f t="shared" si="3"/>
        <v>267311.35</v>
      </c>
      <c r="M30">
        <f t="shared" si="1"/>
        <v>33413.91875</v>
      </c>
      <c r="N30">
        <f t="shared" si="2"/>
        <v>400967.02499999997</v>
      </c>
    </row>
    <row r="31" spans="1:14" ht="12.75">
      <c r="A31" s="1" t="s">
        <v>26</v>
      </c>
      <c r="B31" s="2" t="s">
        <v>75</v>
      </c>
      <c r="C31" s="6" t="s">
        <v>82</v>
      </c>
      <c r="D31" s="10">
        <v>40116</v>
      </c>
      <c r="E31" s="9">
        <v>34814</v>
      </c>
      <c r="F31" s="9">
        <v>34597</v>
      </c>
      <c r="G31" s="9">
        <v>35460</v>
      </c>
      <c r="H31" s="9">
        <v>39920</v>
      </c>
      <c r="I31" s="10">
        <v>43116</v>
      </c>
      <c r="J31" s="10">
        <v>41471</v>
      </c>
      <c r="K31" s="9">
        <v>45706.15</v>
      </c>
      <c r="L31" s="18">
        <f t="shared" si="3"/>
        <v>315200.15</v>
      </c>
      <c r="M31">
        <f t="shared" si="1"/>
        <v>39400.01875</v>
      </c>
      <c r="N31">
        <f t="shared" si="2"/>
        <v>472800.22500000003</v>
      </c>
    </row>
    <row r="32" spans="1:14" ht="12.75">
      <c r="A32" s="1" t="s">
        <v>27</v>
      </c>
      <c r="B32" s="2" t="s">
        <v>75</v>
      </c>
      <c r="C32" s="6" t="s">
        <v>83</v>
      </c>
      <c r="D32" s="10">
        <v>30106</v>
      </c>
      <c r="E32" s="9">
        <v>29838</v>
      </c>
      <c r="F32" s="9">
        <v>29386</v>
      </c>
      <c r="G32" s="9">
        <v>33541</v>
      </c>
      <c r="H32" s="9">
        <v>32403</v>
      </c>
      <c r="I32" s="10">
        <v>37080</v>
      </c>
      <c r="J32" s="10">
        <v>34501</v>
      </c>
      <c r="K32" s="9">
        <v>36808.2</v>
      </c>
      <c r="L32" s="18">
        <f t="shared" si="3"/>
        <v>263663.2</v>
      </c>
      <c r="M32">
        <f t="shared" si="1"/>
        <v>32957.9</v>
      </c>
      <c r="N32">
        <f t="shared" si="2"/>
        <v>395494.80000000005</v>
      </c>
    </row>
    <row r="33" spans="1:14" ht="12.75">
      <c r="A33" s="1" t="s">
        <v>28</v>
      </c>
      <c r="B33" s="2" t="s">
        <v>75</v>
      </c>
      <c r="C33" s="6" t="s">
        <v>84</v>
      </c>
      <c r="D33" s="10">
        <v>70655</v>
      </c>
      <c r="E33" s="9">
        <v>63816</v>
      </c>
      <c r="F33" s="9">
        <v>61944</v>
      </c>
      <c r="G33" s="9">
        <v>63900</v>
      </c>
      <c r="H33" s="9">
        <v>68757</v>
      </c>
      <c r="I33" s="10">
        <v>75037</v>
      </c>
      <c r="J33" s="10">
        <v>74474</v>
      </c>
      <c r="K33" s="9">
        <v>82507.79</v>
      </c>
      <c r="L33" s="18">
        <f t="shared" si="3"/>
        <v>561090.79</v>
      </c>
      <c r="M33">
        <f t="shared" si="1"/>
        <v>70136.34875</v>
      </c>
      <c r="N33">
        <f t="shared" si="2"/>
        <v>841636.185</v>
      </c>
    </row>
    <row r="34" spans="1:14" ht="12.75">
      <c r="A34" s="1" t="s">
        <v>29</v>
      </c>
      <c r="B34" s="2" t="s">
        <v>75</v>
      </c>
      <c r="C34" s="6" t="s">
        <v>85</v>
      </c>
      <c r="D34" s="10">
        <v>17820</v>
      </c>
      <c r="E34" s="9">
        <v>17461</v>
      </c>
      <c r="F34" s="9">
        <v>16110</v>
      </c>
      <c r="G34" s="9">
        <v>17835</v>
      </c>
      <c r="H34" s="9">
        <v>17566</v>
      </c>
      <c r="I34" s="10">
        <v>20835</v>
      </c>
      <c r="J34" s="10">
        <v>19154</v>
      </c>
      <c r="K34" s="9">
        <v>19753.17</v>
      </c>
      <c r="L34" s="18">
        <f t="shared" si="3"/>
        <v>146534.16999999998</v>
      </c>
      <c r="M34">
        <f t="shared" si="1"/>
        <v>18316.771249999998</v>
      </c>
      <c r="N34">
        <f t="shared" si="2"/>
        <v>219801.25499999998</v>
      </c>
    </row>
    <row r="35" spans="1:14" ht="12.75">
      <c r="A35" s="1" t="s">
        <v>30</v>
      </c>
      <c r="B35" s="2" t="s">
        <v>86</v>
      </c>
      <c r="C35" s="6" t="s">
        <v>87</v>
      </c>
      <c r="D35" s="10">
        <v>101159</v>
      </c>
      <c r="E35" s="9">
        <v>88742</v>
      </c>
      <c r="F35" s="9">
        <v>87990</v>
      </c>
      <c r="G35" s="9">
        <v>91618</v>
      </c>
      <c r="H35" s="9">
        <v>97263</v>
      </c>
      <c r="I35" s="10">
        <v>108716</v>
      </c>
      <c r="J35" s="10">
        <v>111624</v>
      </c>
      <c r="K35" s="9">
        <v>125637.15</v>
      </c>
      <c r="L35" s="18">
        <f t="shared" si="3"/>
        <v>812749.15</v>
      </c>
      <c r="M35">
        <f t="shared" si="1"/>
        <v>101593.64375</v>
      </c>
      <c r="N35">
        <f t="shared" si="2"/>
        <v>1219123.725</v>
      </c>
    </row>
    <row r="36" spans="1:14" ht="12.75">
      <c r="A36" s="1" t="s">
        <v>31</v>
      </c>
      <c r="B36" s="2" t="s">
        <v>88</v>
      </c>
      <c r="C36" s="6" t="s">
        <v>89</v>
      </c>
      <c r="D36" s="10">
        <v>35160</v>
      </c>
      <c r="E36" s="9">
        <v>32754</v>
      </c>
      <c r="F36" s="9">
        <v>36677</v>
      </c>
      <c r="G36" s="9">
        <v>34546</v>
      </c>
      <c r="H36" s="9">
        <v>37624</v>
      </c>
      <c r="I36" s="10">
        <v>42011</v>
      </c>
      <c r="J36" s="10">
        <v>39775</v>
      </c>
      <c r="K36" s="9">
        <v>47655.8</v>
      </c>
      <c r="L36" s="18">
        <f t="shared" si="3"/>
        <v>306202.8</v>
      </c>
      <c r="M36">
        <f t="shared" si="1"/>
        <v>38275.35</v>
      </c>
      <c r="N36">
        <f t="shared" si="2"/>
        <v>459304.19999999995</v>
      </c>
    </row>
    <row r="37" spans="1:14" ht="12.75">
      <c r="A37" s="1" t="s">
        <v>32</v>
      </c>
      <c r="B37" s="2" t="s">
        <v>88</v>
      </c>
      <c r="C37" s="6" t="s">
        <v>90</v>
      </c>
      <c r="D37" s="10">
        <v>34228</v>
      </c>
      <c r="E37" s="9">
        <v>33473</v>
      </c>
      <c r="F37" s="9">
        <v>32358</v>
      </c>
      <c r="G37" s="9">
        <v>36588</v>
      </c>
      <c r="H37" s="9">
        <v>36449</v>
      </c>
      <c r="I37" s="10">
        <v>42488</v>
      </c>
      <c r="J37" s="10">
        <v>39817</v>
      </c>
      <c r="K37" s="9">
        <v>41966.24</v>
      </c>
      <c r="L37" s="18">
        <f t="shared" si="3"/>
        <v>297367.24</v>
      </c>
      <c r="M37">
        <f t="shared" si="1"/>
        <v>37170.905</v>
      </c>
      <c r="N37">
        <f t="shared" si="2"/>
        <v>446050.86</v>
      </c>
    </row>
    <row r="38" spans="1:14" ht="12.75">
      <c r="A38" s="1" t="s">
        <v>33</v>
      </c>
      <c r="B38" s="2" t="s">
        <v>88</v>
      </c>
      <c r="C38" s="6" t="s">
        <v>91</v>
      </c>
      <c r="D38" s="10">
        <v>47411</v>
      </c>
      <c r="E38" s="9">
        <v>44889</v>
      </c>
      <c r="F38" s="9">
        <v>43728</v>
      </c>
      <c r="G38" s="9">
        <v>50500</v>
      </c>
      <c r="H38" s="9">
        <v>49068</v>
      </c>
      <c r="I38" s="10">
        <v>60615</v>
      </c>
      <c r="J38" s="10">
        <v>54757</v>
      </c>
      <c r="K38" s="9">
        <v>59507.41</v>
      </c>
      <c r="L38" s="18">
        <f t="shared" si="3"/>
        <v>410475.41000000003</v>
      </c>
      <c r="M38">
        <f t="shared" si="1"/>
        <v>51309.426250000004</v>
      </c>
      <c r="N38">
        <f t="shared" si="2"/>
        <v>615713.115</v>
      </c>
    </row>
    <row r="39" spans="1:14" ht="12.75">
      <c r="A39" s="1" t="s">
        <v>34</v>
      </c>
      <c r="B39" s="2" t="s">
        <v>88</v>
      </c>
      <c r="C39" s="6" t="s">
        <v>92</v>
      </c>
      <c r="D39" s="10">
        <v>34788</v>
      </c>
      <c r="E39" s="9">
        <v>33741</v>
      </c>
      <c r="F39" s="9">
        <v>33201</v>
      </c>
      <c r="G39" s="9">
        <v>38283</v>
      </c>
      <c r="H39" s="9">
        <v>36432</v>
      </c>
      <c r="I39" s="10">
        <v>43503</v>
      </c>
      <c r="J39" s="10">
        <v>40824</v>
      </c>
      <c r="K39" s="9">
        <v>44327.54</v>
      </c>
      <c r="L39" s="18">
        <f t="shared" si="3"/>
        <v>305099.54</v>
      </c>
      <c r="M39">
        <f t="shared" si="1"/>
        <v>38137.4425</v>
      </c>
      <c r="N39">
        <f t="shared" si="2"/>
        <v>457649.30999999994</v>
      </c>
    </row>
    <row r="40" spans="1:14" ht="12.75">
      <c r="A40" s="1" t="s">
        <v>35</v>
      </c>
      <c r="B40" s="2" t="s">
        <v>88</v>
      </c>
      <c r="C40" s="6" t="s">
        <v>64</v>
      </c>
      <c r="D40" s="10">
        <v>12099</v>
      </c>
      <c r="E40" s="9">
        <v>11160</v>
      </c>
      <c r="F40" s="9">
        <v>12459</v>
      </c>
      <c r="G40" s="9">
        <v>11194</v>
      </c>
      <c r="H40" s="9">
        <v>13025</v>
      </c>
      <c r="I40" s="10">
        <v>14574</v>
      </c>
      <c r="J40" s="10">
        <v>14363</v>
      </c>
      <c r="K40" s="9">
        <v>17491.77</v>
      </c>
      <c r="L40" s="18">
        <f t="shared" si="3"/>
        <v>106365.77</v>
      </c>
      <c r="M40">
        <f t="shared" si="1"/>
        <v>13295.72125</v>
      </c>
      <c r="N40">
        <f t="shared" si="2"/>
        <v>159548.655</v>
      </c>
    </row>
    <row r="41" spans="1:14" ht="12.75">
      <c r="A41" s="1" t="s">
        <v>36</v>
      </c>
      <c r="B41" s="2" t="s">
        <v>88</v>
      </c>
      <c r="C41" s="6" t="s">
        <v>93</v>
      </c>
      <c r="D41" s="10">
        <v>16381</v>
      </c>
      <c r="E41" s="9">
        <v>16862</v>
      </c>
      <c r="F41" s="9">
        <v>16101</v>
      </c>
      <c r="G41" s="9">
        <v>17830</v>
      </c>
      <c r="H41" s="9">
        <v>17807</v>
      </c>
      <c r="I41" s="10">
        <v>20286</v>
      </c>
      <c r="J41" s="10">
        <v>18725</v>
      </c>
      <c r="K41" s="9">
        <v>19843.84</v>
      </c>
      <c r="L41" s="18">
        <f t="shared" si="3"/>
        <v>143835.84</v>
      </c>
      <c r="M41">
        <f t="shared" si="1"/>
        <v>17979.48</v>
      </c>
      <c r="N41">
        <f t="shared" si="2"/>
        <v>215753.76</v>
      </c>
    </row>
    <row r="42" spans="1:14" ht="12.75">
      <c r="A42" s="1" t="s">
        <v>37</v>
      </c>
      <c r="B42" s="2" t="s">
        <v>88</v>
      </c>
      <c r="C42" s="6" t="s">
        <v>94</v>
      </c>
      <c r="D42" s="10">
        <v>48169</v>
      </c>
      <c r="E42" s="9">
        <v>45494</v>
      </c>
      <c r="F42" s="9">
        <v>48804</v>
      </c>
      <c r="G42" s="9">
        <v>44506</v>
      </c>
      <c r="H42" s="9">
        <v>51594</v>
      </c>
      <c r="I42" s="10">
        <v>54379</v>
      </c>
      <c r="J42" s="10">
        <v>49400</v>
      </c>
      <c r="K42" s="9">
        <v>57742.28</v>
      </c>
      <c r="L42" s="18">
        <f t="shared" si="3"/>
        <v>400088.28</v>
      </c>
      <c r="M42">
        <f t="shared" si="1"/>
        <v>50011.035</v>
      </c>
      <c r="N42">
        <f t="shared" si="2"/>
        <v>600132.42</v>
      </c>
    </row>
    <row r="43" spans="1:14" ht="12.75">
      <c r="A43" s="1" t="s">
        <v>38</v>
      </c>
      <c r="B43" s="2" t="s">
        <v>88</v>
      </c>
      <c r="C43" s="6" t="s">
        <v>95</v>
      </c>
      <c r="D43" s="10">
        <v>47139</v>
      </c>
      <c r="E43" s="9">
        <v>38278</v>
      </c>
      <c r="F43" s="9">
        <v>41310</v>
      </c>
      <c r="G43" s="9">
        <v>43902</v>
      </c>
      <c r="H43" s="9">
        <v>46586</v>
      </c>
      <c r="I43" s="10">
        <v>48556</v>
      </c>
      <c r="J43" s="10">
        <v>49992</v>
      </c>
      <c r="K43" s="9">
        <v>54070.3</v>
      </c>
      <c r="L43" s="18">
        <f t="shared" si="3"/>
        <v>369833.3</v>
      </c>
      <c r="M43">
        <f t="shared" si="1"/>
        <v>46229.1625</v>
      </c>
      <c r="N43">
        <f t="shared" si="2"/>
        <v>554749.95</v>
      </c>
    </row>
    <row r="44" spans="1:14" ht="12.75">
      <c r="A44" s="1" t="s">
        <v>39</v>
      </c>
      <c r="B44" s="2" t="s">
        <v>88</v>
      </c>
      <c r="C44" s="6" t="s">
        <v>96</v>
      </c>
      <c r="D44" s="10">
        <v>44994</v>
      </c>
      <c r="E44" s="9">
        <v>44471</v>
      </c>
      <c r="F44" s="9">
        <v>45393</v>
      </c>
      <c r="G44" s="9">
        <v>43019</v>
      </c>
      <c r="H44" s="9">
        <v>47860</v>
      </c>
      <c r="I44" s="10">
        <v>54934</v>
      </c>
      <c r="J44" s="10">
        <v>50763</v>
      </c>
      <c r="K44" s="9">
        <v>59215.35</v>
      </c>
      <c r="L44" s="18">
        <f t="shared" si="3"/>
        <v>390649.35</v>
      </c>
      <c r="M44">
        <f t="shared" si="1"/>
        <v>48831.16875</v>
      </c>
      <c r="N44">
        <f t="shared" si="2"/>
        <v>585974.0249999999</v>
      </c>
    </row>
    <row r="45" spans="1:14" ht="12.75">
      <c r="A45" s="1" t="s">
        <v>40</v>
      </c>
      <c r="B45" s="2" t="s">
        <v>88</v>
      </c>
      <c r="C45" s="6" t="s">
        <v>97</v>
      </c>
      <c r="D45" s="10">
        <v>29731</v>
      </c>
      <c r="E45" s="9">
        <v>28333</v>
      </c>
      <c r="F45" s="9">
        <v>27511</v>
      </c>
      <c r="G45" s="9">
        <v>29456</v>
      </c>
      <c r="H45" s="9">
        <v>31517</v>
      </c>
      <c r="I45" s="10">
        <v>35455</v>
      </c>
      <c r="J45" s="10">
        <v>33435</v>
      </c>
      <c r="K45" s="9">
        <v>37152.88</v>
      </c>
      <c r="L45" s="18">
        <f t="shared" si="3"/>
        <v>252590.88</v>
      </c>
      <c r="M45">
        <f t="shared" si="1"/>
        <v>31573.86</v>
      </c>
      <c r="N45">
        <f t="shared" si="2"/>
        <v>378886.32</v>
      </c>
    </row>
    <row r="46" spans="1:14" ht="12.75">
      <c r="A46" s="1" t="s">
        <v>41</v>
      </c>
      <c r="B46" s="2" t="s">
        <v>88</v>
      </c>
      <c r="C46" s="6" t="s">
        <v>98</v>
      </c>
      <c r="D46" s="10">
        <v>39058</v>
      </c>
      <c r="E46" s="9">
        <v>34981</v>
      </c>
      <c r="F46" s="9">
        <v>35008</v>
      </c>
      <c r="G46" s="9">
        <v>36379</v>
      </c>
      <c r="H46" s="9">
        <v>38207</v>
      </c>
      <c r="I46" s="10">
        <v>42583</v>
      </c>
      <c r="J46" s="10">
        <v>42704</v>
      </c>
      <c r="K46" s="9">
        <v>43870.77</v>
      </c>
      <c r="L46" s="18">
        <f t="shared" si="3"/>
        <v>312790.77</v>
      </c>
      <c r="M46">
        <f t="shared" si="1"/>
        <v>39098.84625</v>
      </c>
      <c r="N46">
        <f t="shared" si="2"/>
        <v>469186.155</v>
      </c>
    </row>
    <row r="47" spans="1:14" ht="12.75">
      <c r="A47" s="1" t="s">
        <v>42</v>
      </c>
      <c r="B47" s="2" t="s">
        <v>88</v>
      </c>
      <c r="C47" s="6" t="s">
        <v>99</v>
      </c>
      <c r="D47" s="10">
        <v>13921</v>
      </c>
      <c r="E47" s="9">
        <v>13862</v>
      </c>
      <c r="F47" s="9">
        <v>15271</v>
      </c>
      <c r="G47" s="9">
        <v>14506</v>
      </c>
      <c r="H47" s="9">
        <v>16187</v>
      </c>
      <c r="I47" s="10">
        <v>15856</v>
      </c>
      <c r="J47" s="10">
        <v>15285</v>
      </c>
      <c r="K47" s="9">
        <v>17654.07</v>
      </c>
      <c r="L47" s="18">
        <f t="shared" si="3"/>
        <v>122542.07</v>
      </c>
      <c r="M47">
        <f t="shared" si="1"/>
        <v>15317.75875</v>
      </c>
      <c r="N47">
        <f t="shared" si="2"/>
        <v>183813.105</v>
      </c>
    </row>
    <row r="48" spans="1:14" ht="12.75">
      <c r="A48" s="1" t="s">
        <v>43</v>
      </c>
      <c r="B48" s="2" t="s">
        <v>88</v>
      </c>
      <c r="C48" s="6" t="s">
        <v>100</v>
      </c>
      <c r="D48" s="10">
        <v>47592</v>
      </c>
      <c r="E48" s="9">
        <v>47987</v>
      </c>
      <c r="F48" s="9">
        <v>44592</v>
      </c>
      <c r="G48" s="9">
        <v>49309</v>
      </c>
      <c r="H48" s="9">
        <v>49562</v>
      </c>
      <c r="I48" s="10">
        <v>59995</v>
      </c>
      <c r="J48" s="10">
        <v>53693</v>
      </c>
      <c r="K48" s="9">
        <v>58101.17</v>
      </c>
      <c r="L48" s="18">
        <f t="shared" si="3"/>
        <v>410831.17</v>
      </c>
      <c r="M48">
        <f t="shared" si="1"/>
        <v>51353.89625</v>
      </c>
      <c r="N48">
        <f t="shared" si="2"/>
        <v>616246.755</v>
      </c>
    </row>
    <row r="49" spans="1:14" ht="12.75">
      <c r="A49" s="1" t="s">
        <v>44</v>
      </c>
      <c r="B49" s="2" t="s">
        <v>88</v>
      </c>
      <c r="C49" s="6" t="s">
        <v>101</v>
      </c>
      <c r="D49" s="10">
        <v>90605</v>
      </c>
      <c r="E49" s="9">
        <v>81340</v>
      </c>
      <c r="F49" s="9">
        <v>82655</v>
      </c>
      <c r="G49" s="9">
        <v>83795</v>
      </c>
      <c r="H49" s="9">
        <v>92021</v>
      </c>
      <c r="I49" s="10">
        <v>101345</v>
      </c>
      <c r="J49" s="10">
        <v>93816</v>
      </c>
      <c r="K49" s="9">
        <v>101101.92</v>
      </c>
      <c r="L49" s="18">
        <f t="shared" si="3"/>
        <v>726678.92</v>
      </c>
      <c r="M49">
        <f t="shared" si="1"/>
        <v>90834.865</v>
      </c>
      <c r="N49">
        <f t="shared" si="2"/>
        <v>1090018.3800000001</v>
      </c>
    </row>
    <row r="50" spans="1:14" ht="12.75">
      <c r="A50" s="1" t="s">
        <v>45</v>
      </c>
      <c r="B50" s="2" t="s">
        <v>88</v>
      </c>
      <c r="C50" s="6" t="s">
        <v>102</v>
      </c>
      <c r="D50" s="10">
        <v>57857</v>
      </c>
      <c r="E50" s="9">
        <v>54316</v>
      </c>
      <c r="F50" s="9">
        <v>54414</v>
      </c>
      <c r="G50" s="9">
        <v>59668</v>
      </c>
      <c r="H50" s="9">
        <v>62832</v>
      </c>
      <c r="I50" s="10">
        <v>71041</v>
      </c>
      <c r="J50" s="10">
        <v>66957</v>
      </c>
      <c r="K50" s="9">
        <v>74917.22</v>
      </c>
      <c r="L50" s="18">
        <f t="shared" si="3"/>
        <v>502002.22</v>
      </c>
      <c r="M50">
        <f t="shared" si="1"/>
        <v>62750.2775</v>
      </c>
      <c r="N50">
        <f t="shared" si="2"/>
        <v>753003.33</v>
      </c>
    </row>
    <row r="51" spans="1:14" ht="12.75">
      <c r="A51" s="1" t="s">
        <v>46</v>
      </c>
      <c r="B51" s="2" t="s">
        <v>88</v>
      </c>
      <c r="C51" s="6" t="s">
        <v>103</v>
      </c>
      <c r="D51" s="10">
        <v>80344</v>
      </c>
      <c r="E51" s="9">
        <v>72099</v>
      </c>
      <c r="F51" s="9">
        <v>73955</v>
      </c>
      <c r="G51" s="9">
        <v>78719</v>
      </c>
      <c r="H51" s="9">
        <v>81009</v>
      </c>
      <c r="I51" s="10">
        <v>90384</v>
      </c>
      <c r="J51" s="10">
        <v>84004</v>
      </c>
      <c r="K51" s="9">
        <v>92310.54</v>
      </c>
      <c r="L51" s="18">
        <f t="shared" si="3"/>
        <v>652824.54</v>
      </c>
      <c r="M51">
        <f t="shared" si="1"/>
        <v>81603.0675</v>
      </c>
      <c r="N51">
        <f t="shared" si="2"/>
        <v>979236.81</v>
      </c>
    </row>
    <row r="52" spans="1:14" ht="12.75">
      <c r="A52" s="1" t="s">
        <v>47</v>
      </c>
      <c r="B52" s="3" t="s">
        <v>88</v>
      </c>
      <c r="C52" s="7" t="s">
        <v>104</v>
      </c>
      <c r="D52" s="10">
        <v>85007</v>
      </c>
      <c r="E52" s="9">
        <v>83213</v>
      </c>
      <c r="F52" s="9">
        <v>81204</v>
      </c>
      <c r="G52" s="9">
        <v>86633</v>
      </c>
      <c r="H52" s="9">
        <v>87543</v>
      </c>
      <c r="I52" s="10">
        <v>100855</v>
      </c>
      <c r="J52" s="10">
        <v>97527</v>
      </c>
      <c r="K52" s="9">
        <v>105139.01</v>
      </c>
      <c r="L52" s="18">
        <f t="shared" si="3"/>
        <v>727121.01</v>
      </c>
      <c r="M52">
        <f t="shared" si="1"/>
        <v>90890.12625</v>
      </c>
      <c r="N52">
        <f t="shared" si="2"/>
        <v>1090681.5150000001</v>
      </c>
    </row>
    <row r="53" spans="2:13" ht="12.75">
      <c r="B53" s="5"/>
      <c r="C53" s="8"/>
      <c r="D53" s="18">
        <v>2224738</v>
      </c>
      <c r="E53" s="18">
        <v>2117065</v>
      </c>
      <c r="F53" s="18">
        <v>2122365</v>
      </c>
      <c r="G53" s="18">
        <v>2233228</v>
      </c>
      <c r="H53" s="18">
        <v>2373609</v>
      </c>
      <c r="I53" s="18">
        <v>2623832</v>
      </c>
      <c r="J53" s="18">
        <v>2506353</v>
      </c>
      <c r="K53" s="19">
        <f>SUM(K5:K52)</f>
        <v>2761088.309999999</v>
      </c>
      <c r="L53" s="18">
        <f t="shared" si="3"/>
        <v>18962278.31</v>
      </c>
      <c r="M53">
        <f t="shared" si="1"/>
        <v>2370284.78875</v>
      </c>
    </row>
  </sheetData>
  <sheetProtection/>
  <mergeCells count="1">
    <mergeCell ref="B1:K1"/>
  </mergeCells>
  <printOptions/>
  <pageMargins left="0.14" right="0.14" top="0.19" bottom="0.2" header="0.15" footer="0.1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pane xSplit="2" topLeftCell="C1" activePane="topRight" state="frozen"/>
      <selection pane="topLeft" activeCell="V62" sqref="V62"/>
      <selection pane="topRight" activeCell="V62" sqref="V62"/>
    </sheetView>
  </sheetViews>
  <sheetFormatPr defaultColWidth="9.00390625" defaultRowHeight="12.75"/>
  <cols>
    <col min="2" max="2" width="16.25390625" style="0" customWidth="1"/>
    <col min="7" max="7" width="11.625" style="0" customWidth="1"/>
    <col min="8" max="8" width="10.375" style="26" customWidth="1"/>
    <col min="9" max="9" width="10.25390625" style="0" customWidth="1"/>
    <col min="10" max="10" width="10.75390625" style="0" customWidth="1"/>
    <col min="11" max="11" width="10.25390625" style="0" customWidth="1"/>
    <col min="12" max="13" width="10.00390625" style="0" customWidth="1"/>
    <col min="14" max="14" width="10.75390625" style="0" customWidth="1"/>
    <col min="15" max="15" width="10.875" style="0" customWidth="1"/>
    <col min="16" max="16" width="12.375" style="0" customWidth="1"/>
    <col min="17" max="17" width="14.375" style="0" customWidth="1"/>
    <col min="19" max="19" width="11.00390625" style="0" bestFit="1" customWidth="1"/>
  </cols>
  <sheetData>
    <row r="1" spans="2:15" ht="20.25">
      <c r="B1" s="135" t="s">
        <v>121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ht="12.75">
      <c r="H2" s="26" t="s">
        <v>119</v>
      </c>
    </row>
    <row r="4" spans="1:17" ht="12.7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16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  <c r="Q4" s="17" t="s">
        <v>125</v>
      </c>
    </row>
    <row r="5" spans="1:17" ht="12.75">
      <c r="A5" s="1" t="s">
        <v>1</v>
      </c>
      <c r="B5" s="2" t="s">
        <v>51</v>
      </c>
      <c r="C5" s="6" t="s">
        <v>52</v>
      </c>
      <c r="D5" s="20">
        <v>49903.2</v>
      </c>
      <c r="E5" s="20">
        <v>45685</v>
      </c>
      <c r="F5" s="20">
        <v>50483</v>
      </c>
      <c r="G5" s="21">
        <v>44690.4</v>
      </c>
      <c r="H5" s="24">
        <v>39582.2</v>
      </c>
      <c r="I5" s="9">
        <v>43000</v>
      </c>
      <c r="J5" s="9">
        <v>40101</v>
      </c>
      <c r="K5" s="9">
        <v>41098.7</v>
      </c>
      <c r="L5" s="9">
        <v>46245.6</v>
      </c>
      <c r="M5" s="10">
        <v>51872</v>
      </c>
      <c r="N5" s="10">
        <v>51563</v>
      </c>
      <c r="O5" s="9">
        <v>50190</v>
      </c>
      <c r="P5" s="18">
        <f>D5+E5+F5+G5+H5+I5+J5+K5+L5+M5+N5+O5</f>
        <v>554414.1</v>
      </c>
      <c r="Q5" s="27">
        <f>P5/12</f>
        <v>46201.174999999996</v>
      </c>
    </row>
    <row r="6" spans="1:17" ht="12.75">
      <c r="A6" s="1" t="s">
        <v>2</v>
      </c>
      <c r="B6" s="2" t="s">
        <v>51</v>
      </c>
      <c r="C6" s="6" t="s">
        <v>53</v>
      </c>
      <c r="D6" s="20">
        <v>134662.18</v>
      </c>
      <c r="E6" s="20">
        <v>122825</v>
      </c>
      <c r="F6" s="20">
        <v>121477</v>
      </c>
      <c r="G6" s="21">
        <v>119288.8</v>
      </c>
      <c r="H6" s="24">
        <v>102603.8</v>
      </c>
      <c r="I6" s="9">
        <v>105292</v>
      </c>
      <c r="J6" s="9">
        <v>106613</v>
      </c>
      <c r="K6" s="9">
        <v>106898.4</v>
      </c>
      <c r="L6" s="9">
        <v>116976.4</v>
      </c>
      <c r="M6" s="10">
        <v>135389</v>
      </c>
      <c r="N6" s="10">
        <v>125049</v>
      </c>
      <c r="O6" s="9">
        <v>125817</v>
      </c>
      <c r="P6" s="18">
        <f aca="true" t="shared" si="0" ref="P6:P53">D6+E6+F6+G6+H6+I6+J6+K6+L6+M6+N6+O6</f>
        <v>1422891.58</v>
      </c>
      <c r="Q6" s="27">
        <f aca="true" t="shared" si="1" ref="Q6:Q53">P6/12</f>
        <v>118574.29833333334</v>
      </c>
    </row>
    <row r="7" spans="1:17" ht="12.75">
      <c r="A7" s="1" t="s">
        <v>3</v>
      </c>
      <c r="B7" s="2" t="s">
        <v>51</v>
      </c>
      <c r="C7" s="6" t="s">
        <v>54</v>
      </c>
      <c r="D7" s="20">
        <v>39650.06</v>
      </c>
      <c r="E7" s="20">
        <v>37508</v>
      </c>
      <c r="F7" s="20">
        <v>37714</v>
      </c>
      <c r="G7" s="21">
        <v>38976.3</v>
      </c>
      <c r="H7" s="24">
        <v>28261.5</v>
      </c>
      <c r="I7" s="9">
        <v>32037</v>
      </c>
      <c r="J7" s="9">
        <v>32436</v>
      </c>
      <c r="K7" s="9">
        <v>33214.4</v>
      </c>
      <c r="L7" s="9">
        <v>35305.5</v>
      </c>
      <c r="M7" s="10">
        <v>41826</v>
      </c>
      <c r="N7" s="10">
        <v>41224</v>
      </c>
      <c r="O7" s="9">
        <v>37056</v>
      </c>
      <c r="P7" s="18">
        <f t="shared" si="0"/>
        <v>435208.76</v>
      </c>
      <c r="Q7" s="27">
        <f t="shared" si="1"/>
        <v>36267.39666666667</v>
      </c>
    </row>
    <row r="8" spans="1:17" ht="12.75">
      <c r="A8" s="1" t="s">
        <v>4</v>
      </c>
      <c r="B8" s="2" t="s">
        <v>51</v>
      </c>
      <c r="C8" s="6" t="s">
        <v>55</v>
      </c>
      <c r="D8" s="20">
        <v>49584</v>
      </c>
      <c r="E8" s="20">
        <v>47080</v>
      </c>
      <c r="F8" s="20">
        <v>46637</v>
      </c>
      <c r="G8" s="21">
        <v>48229.3</v>
      </c>
      <c r="H8" s="24">
        <v>36837.3</v>
      </c>
      <c r="I8" s="9">
        <v>40546</v>
      </c>
      <c r="J8" s="9">
        <v>41167</v>
      </c>
      <c r="K8" s="9">
        <v>42530</v>
      </c>
      <c r="L8" s="9">
        <v>46987.1</v>
      </c>
      <c r="M8" s="10">
        <v>55139</v>
      </c>
      <c r="N8" s="10">
        <v>52671</v>
      </c>
      <c r="O8" s="9">
        <v>48530</v>
      </c>
      <c r="P8" s="18">
        <f t="shared" si="0"/>
        <v>555937.7</v>
      </c>
      <c r="Q8" s="27">
        <f t="shared" si="1"/>
        <v>46328.14166666666</v>
      </c>
    </row>
    <row r="9" spans="1:17" ht="12.75">
      <c r="A9" s="1" t="s">
        <v>5</v>
      </c>
      <c r="B9" s="2" t="s">
        <v>51</v>
      </c>
      <c r="C9" s="6" t="s">
        <v>56</v>
      </c>
      <c r="D9" s="20">
        <v>9045.43</v>
      </c>
      <c r="E9" s="20">
        <v>7817</v>
      </c>
      <c r="F9" s="20">
        <v>8236</v>
      </c>
      <c r="G9" s="21">
        <v>8686.6</v>
      </c>
      <c r="H9" s="24">
        <v>6285.6</v>
      </c>
      <c r="I9" s="9">
        <v>7367</v>
      </c>
      <c r="J9" s="9">
        <v>7014</v>
      </c>
      <c r="K9" s="9">
        <v>7365.6</v>
      </c>
      <c r="L9" s="9">
        <v>8273.5</v>
      </c>
      <c r="M9" s="10">
        <v>9227</v>
      </c>
      <c r="N9" s="10">
        <v>8866</v>
      </c>
      <c r="O9" s="9">
        <v>8057</v>
      </c>
      <c r="P9" s="18">
        <f t="shared" si="0"/>
        <v>96240.73</v>
      </c>
      <c r="Q9" s="27">
        <f t="shared" si="1"/>
        <v>8020.060833333333</v>
      </c>
    </row>
    <row r="10" spans="1:17" ht="12.75">
      <c r="A10" s="1" t="s">
        <v>6</v>
      </c>
      <c r="B10" s="2" t="s">
        <v>51</v>
      </c>
      <c r="C10" s="6" t="s">
        <v>57</v>
      </c>
      <c r="D10" s="20">
        <v>74894.05</v>
      </c>
      <c r="E10" s="20">
        <v>72308</v>
      </c>
      <c r="F10" s="20">
        <v>72242</v>
      </c>
      <c r="G10" s="21">
        <v>73926.6</v>
      </c>
      <c r="H10" s="24">
        <v>53791.4</v>
      </c>
      <c r="I10" s="9">
        <v>59917</v>
      </c>
      <c r="J10" s="9">
        <v>60997</v>
      </c>
      <c r="K10" s="9">
        <v>61532.8</v>
      </c>
      <c r="L10" s="9">
        <v>66491.9</v>
      </c>
      <c r="M10" s="10">
        <v>78642</v>
      </c>
      <c r="N10" s="10">
        <v>80192</v>
      </c>
      <c r="O10" s="9">
        <v>73062</v>
      </c>
      <c r="P10" s="18">
        <f t="shared" si="0"/>
        <v>827996.7500000001</v>
      </c>
      <c r="Q10" s="27">
        <f t="shared" si="1"/>
        <v>68999.72916666667</v>
      </c>
    </row>
    <row r="11" spans="1:17" ht="12.75">
      <c r="A11" s="1" t="s">
        <v>7</v>
      </c>
      <c r="B11" s="2" t="s">
        <v>51</v>
      </c>
      <c r="C11" s="6" t="s">
        <v>58</v>
      </c>
      <c r="D11" s="20">
        <v>37021.38</v>
      </c>
      <c r="E11" s="20">
        <v>36077</v>
      </c>
      <c r="F11" s="20">
        <v>36581</v>
      </c>
      <c r="G11" s="21">
        <v>37781.5</v>
      </c>
      <c r="H11" s="24">
        <v>25862.5</v>
      </c>
      <c r="I11" s="9">
        <v>30475</v>
      </c>
      <c r="J11" s="9">
        <v>30415</v>
      </c>
      <c r="K11" s="9">
        <v>31099.6</v>
      </c>
      <c r="L11" s="9">
        <v>33543.6</v>
      </c>
      <c r="M11" s="10">
        <v>38748</v>
      </c>
      <c r="N11" s="10">
        <v>38823</v>
      </c>
      <c r="O11" s="9">
        <v>35223</v>
      </c>
      <c r="P11" s="18">
        <f t="shared" si="0"/>
        <v>411650.57999999996</v>
      </c>
      <c r="Q11" s="27">
        <f t="shared" si="1"/>
        <v>34304.215</v>
      </c>
    </row>
    <row r="12" spans="1:17" ht="12.75">
      <c r="A12" s="1" t="s">
        <v>8</v>
      </c>
      <c r="B12" s="2" t="s">
        <v>51</v>
      </c>
      <c r="C12" s="6" t="s">
        <v>59</v>
      </c>
      <c r="D12" s="20">
        <v>14305.95</v>
      </c>
      <c r="E12" s="20">
        <v>15328</v>
      </c>
      <c r="F12" s="20">
        <v>13436</v>
      </c>
      <c r="G12" s="21">
        <v>13567.1</v>
      </c>
      <c r="H12" s="24">
        <v>12586.1</v>
      </c>
      <c r="I12" s="9">
        <v>12757</v>
      </c>
      <c r="J12" s="9">
        <v>12207</v>
      </c>
      <c r="K12" s="9">
        <v>12385.3</v>
      </c>
      <c r="L12" s="9">
        <v>14270.2</v>
      </c>
      <c r="M12" s="10">
        <v>16267</v>
      </c>
      <c r="N12" s="10">
        <v>15556</v>
      </c>
      <c r="O12" s="9">
        <v>15317</v>
      </c>
      <c r="P12" s="18">
        <f t="shared" si="0"/>
        <v>167982.65</v>
      </c>
      <c r="Q12" s="27">
        <f t="shared" si="1"/>
        <v>13998.554166666667</v>
      </c>
    </row>
    <row r="13" spans="1:17" ht="12.75">
      <c r="A13" s="1" t="s">
        <v>9</v>
      </c>
      <c r="B13" s="2" t="s">
        <v>51</v>
      </c>
      <c r="C13" s="6" t="s">
        <v>60</v>
      </c>
      <c r="D13" s="20">
        <v>51332.43</v>
      </c>
      <c r="E13" s="20">
        <v>50941</v>
      </c>
      <c r="F13" s="20">
        <v>49436</v>
      </c>
      <c r="G13" s="21">
        <v>49453</v>
      </c>
      <c r="H13" s="24">
        <v>35679.8</v>
      </c>
      <c r="I13" s="9">
        <v>41496</v>
      </c>
      <c r="J13" s="9">
        <v>42028</v>
      </c>
      <c r="K13" s="9">
        <v>42775.8</v>
      </c>
      <c r="L13" s="9">
        <v>45976.9</v>
      </c>
      <c r="M13" s="10">
        <v>53623</v>
      </c>
      <c r="N13" s="10">
        <v>52211</v>
      </c>
      <c r="O13" s="9">
        <v>47258</v>
      </c>
      <c r="P13" s="18">
        <f t="shared" si="0"/>
        <v>562210.9299999999</v>
      </c>
      <c r="Q13" s="27">
        <f t="shared" si="1"/>
        <v>46850.91083333333</v>
      </c>
    </row>
    <row r="14" spans="1:17" ht="12.75">
      <c r="A14" s="1" t="s">
        <v>10</v>
      </c>
      <c r="B14" s="2" t="s">
        <v>61</v>
      </c>
      <c r="C14" s="6" t="s">
        <v>62</v>
      </c>
      <c r="D14" s="20">
        <v>47577.86</v>
      </c>
      <c r="E14" s="20">
        <v>44237</v>
      </c>
      <c r="F14" s="20">
        <v>42993</v>
      </c>
      <c r="G14" s="21">
        <v>38234.8</v>
      </c>
      <c r="H14" s="24">
        <v>34071.1</v>
      </c>
      <c r="I14" s="9">
        <v>36194</v>
      </c>
      <c r="J14" s="9">
        <v>33795</v>
      </c>
      <c r="K14" s="9">
        <v>34593.9</v>
      </c>
      <c r="L14" s="9">
        <v>38164.7</v>
      </c>
      <c r="M14" s="10">
        <v>43396</v>
      </c>
      <c r="N14" s="10">
        <v>42553</v>
      </c>
      <c r="O14" s="9">
        <v>43436</v>
      </c>
      <c r="P14" s="18">
        <f t="shared" si="0"/>
        <v>479246.36000000004</v>
      </c>
      <c r="Q14" s="27">
        <f t="shared" si="1"/>
        <v>39937.19666666667</v>
      </c>
    </row>
    <row r="15" spans="1:17" ht="12.75">
      <c r="A15" s="1" t="s">
        <v>11</v>
      </c>
      <c r="B15" s="2" t="s">
        <v>61</v>
      </c>
      <c r="C15" s="6" t="s">
        <v>63</v>
      </c>
      <c r="D15" s="20">
        <v>130437.2</v>
      </c>
      <c r="E15" s="20">
        <v>116514</v>
      </c>
      <c r="F15" s="20">
        <v>118604</v>
      </c>
      <c r="G15" s="21">
        <v>107939</v>
      </c>
      <c r="H15" s="24">
        <v>94771.1</v>
      </c>
      <c r="I15" s="9">
        <v>99848</v>
      </c>
      <c r="J15" s="9">
        <v>100250</v>
      </c>
      <c r="K15" s="9">
        <v>95584.5</v>
      </c>
      <c r="L15" s="9">
        <v>113228.5</v>
      </c>
      <c r="M15" s="10">
        <v>126580</v>
      </c>
      <c r="N15" s="10">
        <v>120164</v>
      </c>
      <c r="O15" s="9">
        <v>120939</v>
      </c>
      <c r="P15" s="18">
        <f t="shared" si="0"/>
        <v>1344859.3</v>
      </c>
      <c r="Q15" s="27">
        <f t="shared" si="1"/>
        <v>112071.60833333334</v>
      </c>
    </row>
    <row r="16" spans="1:17" ht="12.75">
      <c r="A16" s="1" t="s">
        <v>12</v>
      </c>
      <c r="B16" s="2" t="s">
        <v>61</v>
      </c>
      <c r="C16" s="6" t="s">
        <v>64</v>
      </c>
      <c r="D16" s="20">
        <v>106426.75</v>
      </c>
      <c r="E16" s="20">
        <v>96943</v>
      </c>
      <c r="F16" s="20">
        <v>97222</v>
      </c>
      <c r="G16" s="21">
        <v>89129.6</v>
      </c>
      <c r="H16" s="24">
        <v>81842.7</v>
      </c>
      <c r="I16" s="9">
        <v>85539</v>
      </c>
      <c r="J16" s="9">
        <v>80177</v>
      </c>
      <c r="K16" s="9">
        <v>84279</v>
      </c>
      <c r="L16" s="9">
        <v>93484</v>
      </c>
      <c r="M16" s="10">
        <v>105254</v>
      </c>
      <c r="N16" s="10">
        <v>101084</v>
      </c>
      <c r="O16" s="9">
        <v>103316</v>
      </c>
      <c r="P16" s="18">
        <f t="shared" si="0"/>
        <v>1124697.05</v>
      </c>
      <c r="Q16" s="27">
        <f t="shared" si="1"/>
        <v>93724.75416666667</v>
      </c>
    </row>
    <row r="17" spans="1:17" ht="12.75">
      <c r="A17" s="1" t="s">
        <v>13</v>
      </c>
      <c r="B17" s="2" t="s">
        <v>61</v>
      </c>
      <c r="C17" s="6" t="s">
        <v>65</v>
      </c>
      <c r="D17" s="20">
        <v>22974.3</v>
      </c>
      <c r="E17" s="20">
        <v>19827</v>
      </c>
      <c r="F17" s="20">
        <v>19145</v>
      </c>
      <c r="G17" s="21">
        <v>18295.6</v>
      </c>
      <c r="H17" s="24">
        <v>15264.5</v>
      </c>
      <c r="I17" s="9">
        <v>15725</v>
      </c>
      <c r="J17" s="9">
        <v>15465</v>
      </c>
      <c r="K17" s="9">
        <v>16174.2</v>
      </c>
      <c r="L17" s="9">
        <v>17847.1</v>
      </c>
      <c r="M17" s="10">
        <v>21405</v>
      </c>
      <c r="N17" s="10">
        <v>20744</v>
      </c>
      <c r="O17" s="9">
        <v>20435</v>
      </c>
      <c r="P17" s="18">
        <f t="shared" si="0"/>
        <v>223301.7</v>
      </c>
      <c r="Q17" s="27">
        <f t="shared" si="1"/>
        <v>18608.475000000002</v>
      </c>
    </row>
    <row r="18" spans="1:17" ht="12.75">
      <c r="A18" s="1" t="s">
        <v>14</v>
      </c>
      <c r="B18" s="2" t="s">
        <v>61</v>
      </c>
      <c r="C18" s="6" t="s">
        <v>66</v>
      </c>
      <c r="D18" s="20">
        <v>59689.24</v>
      </c>
      <c r="E18" s="20">
        <v>58826</v>
      </c>
      <c r="F18" s="20">
        <v>57440</v>
      </c>
      <c r="G18" s="21">
        <v>54683.2</v>
      </c>
      <c r="H18" s="24">
        <v>46938.4</v>
      </c>
      <c r="I18" s="9">
        <v>48204</v>
      </c>
      <c r="J18" s="9">
        <v>48923</v>
      </c>
      <c r="K18" s="9">
        <v>50300.1</v>
      </c>
      <c r="L18" s="9">
        <v>52789.8</v>
      </c>
      <c r="M18" s="10">
        <v>61733</v>
      </c>
      <c r="N18" s="10">
        <v>58580</v>
      </c>
      <c r="O18" s="9">
        <v>58313</v>
      </c>
      <c r="P18" s="18">
        <f t="shared" si="0"/>
        <v>656419.74</v>
      </c>
      <c r="Q18" s="27">
        <f t="shared" si="1"/>
        <v>54701.645</v>
      </c>
    </row>
    <row r="19" spans="1:17" ht="12.75">
      <c r="A19" s="1" t="s">
        <v>15</v>
      </c>
      <c r="B19" s="2" t="s">
        <v>67</v>
      </c>
      <c r="C19" s="6" t="s">
        <v>68</v>
      </c>
      <c r="D19" s="20">
        <v>16001.67</v>
      </c>
      <c r="E19" s="20">
        <v>14624</v>
      </c>
      <c r="F19" s="20">
        <v>14772</v>
      </c>
      <c r="G19" s="21">
        <v>16002.6</v>
      </c>
      <c r="H19" s="24">
        <v>11201.6</v>
      </c>
      <c r="I19" s="9">
        <v>13183</v>
      </c>
      <c r="J19" s="9">
        <v>12703</v>
      </c>
      <c r="K19" s="9">
        <v>13121.4</v>
      </c>
      <c r="L19" s="9">
        <v>14509.4</v>
      </c>
      <c r="M19" s="10">
        <v>17352</v>
      </c>
      <c r="N19" s="10">
        <v>16811</v>
      </c>
      <c r="O19" s="9">
        <v>15042</v>
      </c>
      <c r="P19" s="18">
        <f t="shared" si="0"/>
        <v>175323.66999999998</v>
      </c>
      <c r="Q19" s="27">
        <f t="shared" si="1"/>
        <v>14610.305833333332</v>
      </c>
    </row>
    <row r="20" spans="1:17" ht="12.75">
      <c r="A20" s="1" t="s">
        <v>16</v>
      </c>
      <c r="B20" s="2" t="s">
        <v>67</v>
      </c>
      <c r="C20" s="6" t="s">
        <v>69</v>
      </c>
      <c r="D20" s="20">
        <v>81468.15</v>
      </c>
      <c r="E20" s="20">
        <v>87096</v>
      </c>
      <c r="F20" s="20">
        <v>88537</v>
      </c>
      <c r="G20" s="21">
        <v>75613</v>
      </c>
      <c r="H20" s="24">
        <v>66250</v>
      </c>
      <c r="I20" s="9">
        <v>63203</v>
      </c>
      <c r="J20" s="9">
        <v>68892</v>
      </c>
      <c r="K20" s="9">
        <v>71884.6</v>
      </c>
      <c r="L20" s="9">
        <v>79599.8</v>
      </c>
      <c r="M20" s="10">
        <v>90867</v>
      </c>
      <c r="N20" s="10">
        <v>89751</v>
      </c>
      <c r="O20" s="9">
        <v>86672</v>
      </c>
      <c r="P20" s="18">
        <f t="shared" si="0"/>
        <v>949833.55</v>
      </c>
      <c r="Q20" s="27">
        <f t="shared" si="1"/>
        <v>79152.79583333334</v>
      </c>
    </row>
    <row r="21" spans="1:17" ht="12.75">
      <c r="A21" s="1" t="s">
        <v>17</v>
      </c>
      <c r="B21" s="2" t="s">
        <v>67</v>
      </c>
      <c r="C21" s="6" t="s">
        <v>70</v>
      </c>
      <c r="D21" s="20">
        <v>60501.01</v>
      </c>
      <c r="E21" s="20">
        <v>54111</v>
      </c>
      <c r="F21" s="20">
        <v>55016</v>
      </c>
      <c r="G21" s="21">
        <v>49813.6</v>
      </c>
      <c r="H21" s="24">
        <v>44264.6</v>
      </c>
      <c r="I21" s="9">
        <v>46526</v>
      </c>
      <c r="J21" s="9">
        <v>45766</v>
      </c>
      <c r="K21" s="9">
        <v>47003.7</v>
      </c>
      <c r="L21" s="9">
        <v>52805.3</v>
      </c>
      <c r="M21" s="10">
        <v>59258</v>
      </c>
      <c r="N21" s="10">
        <v>56509</v>
      </c>
      <c r="O21" s="9">
        <v>57027</v>
      </c>
      <c r="P21" s="18">
        <f t="shared" si="0"/>
        <v>628601.21</v>
      </c>
      <c r="Q21" s="27">
        <f t="shared" si="1"/>
        <v>52383.434166666666</v>
      </c>
    </row>
    <row r="22" spans="1:17" ht="12.75">
      <c r="A22" s="1" t="s">
        <v>18</v>
      </c>
      <c r="B22" s="2" t="s">
        <v>67</v>
      </c>
      <c r="C22" s="6" t="s">
        <v>71</v>
      </c>
      <c r="D22" s="20">
        <v>45564.95</v>
      </c>
      <c r="E22" s="20">
        <v>38529</v>
      </c>
      <c r="F22" s="20">
        <v>45285</v>
      </c>
      <c r="G22" s="21">
        <v>36367.1</v>
      </c>
      <c r="H22" s="24">
        <v>31544.8</v>
      </c>
      <c r="I22" s="9">
        <v>34538</v>
      </c>
      <c r="J22" s="9">
        <v>33028</v>
      </c>
      <c r="K22" s="9">
        <v>33134.8</v>
      </c>
      <c r="L22" s="9">
        <v>37165</v>
      </c>
      <c r="M22" s="10">
        <v>41237</v>
      </c>
      <c r="N22" s="10">
        <v>40735</v>
      </c>
      <c r="O22" s="9">
        <v>41747</v>
      </c>
      <c r="P22" s="18">
        <f t="shared" si="0"/>
        <v>458875.64999999997</v>
      </c>
      <c r="Q22" s="27">
        <f t="shared" si="1"/>
        <v>38239.6375</v>
      </c>
    </row>
    <row r="23" spans="1:17" ht="12.75">
      <c r="A23" s="1" t="s">
        <v>19</v>
      </c>
      <c r="B23" s="2" t="s">
        <v>67</v>
      </c>
      <c r="C23" s="6" t="s">
        <v>72</v>
      </c>
      <c r="D23" s="20">
        <v>46793.41</v>
      </c>
      <c r="E23" s="20">
        <v>42238</v>
      </c>
      <c r="F23" s="20">
        <v>43073</v>
      </c>
      <c r="G23" s="21">
        <v>38475.6</v>
      </c>
      <c r="H23" s="24">
        <v>32953.7</v>
      </c>
      <c r="I23" s="9">
        <v>35276</v>
      </c>
      <c r="J23" s="9">
        <v>33636</v>
      </c>
      <c r="K23" s="9">
        <v>34353.7</v>
      </c>
      <c r="L23" s="9">
        <v>37772.5</v>
      </c>
      <c r="M23" s="10">
        <v>43235</v>
      </c>
      <c r="N23" s="10">
        <v>41593</v>
      </c>
      <c r="O23" s="9">
        <v>41435</v>
      </c>
      <c r="P23" s="18">
        <f t="shared" si="0"/>
        <v>470834.91000000003</v>
      </c>
      <c r="Q23" s="27">
        <f t="shared" si="1"/>
        <v>39236.2425</v>
      </c>
    </row>
    <row r="24" spans="1:17" ht="12.75">
      <c r="A24" s="1" t="s">
        <v>20</v>
      </c>
      <c r="B24" s="2" t="s">
        <v>73</v>
      </c>
      <c r="C24" s="6" t="s">
        <v>74</v>
      </c>
      <c r="D24" s="20">
        <v>64960.16</v>
      </c>
      <c r="E24" s="20">
        <v>68602</v>
      </c>
      <c r="F24" s="20">
        <v>63748</v>
      </c>
      <c r="G24" s="21">
        <v>64775.5</v>
      </c>
      <c r="H24" s="24">
        <v>57870.5</v>
      </c>
      <c r="I24" s="9">
        <v>58747</v>
      </c>
      <c r="J24" s="9">
        <v>53197</v>
      </c>
      <c r="K24" s="9">
        <v>58847.1</v>
      </c>
      <c r="L24" s="9">
        <v>66478.6</v>
      </c>
      <c r="M24" s="10">
        <v>73331</v>
      </c>
      <c r="N24" s="10">
        <v>71549</v>
      </c>
      <c r="O24" s="9">
        <v>65549</v>
      </c>
      <c r="P24" s="18">
        <f t="shared" si="0"/>
        <v>767654.86</v>
      </c>
      <c r="Q24" s="27">
        <f t="shared" si="1"/>
        <v>63971.238333333335</v>
      </c>
    </row>
    <row r="25" spans="1:17" ht="12.75">
      <c r="A25" s="1" t="s">
        <v>21</v>
      </c>
      <c r="B25" s="2" t="s">
        <v>75</v>
      </c>
      <c r="C25" s="6" t="s">
        <v>76</v>
      </c>
      <c r="D25" s="20">
        <v>167928.9</v>
      </c>
      <c r="E25" s="20">
        <v>159012</v>
      </c>
      <c r="F25" s="20">
        <v>153337</v>
      </c>
      <c r="G25" s="21">
        <v>150170</v>
      </c>
      <c r="H25" s="24">
        <v>127577.9</v>
      </c>
      <c r="I25" s="9">
        <v>132274</v>
      </c>
      <c r="J25" s="9">
        <v>127235</v>
      </c>
      <c r="K25" s="9">
        <v>131917</v>
      </c>
      <c r="L25" s="9">
        <v>147400.7</v>
      </c>
      <c r="M25" s="10">
        <v>168288</v>
      </c>
      <c r="N25" s="10">
        <v>161200</v>
      </c>
      <c r="O25" s="9">
        <v>154472</v>
      </c>
      <c r="P25" s="18">
        <f t="shared" si="0"/>
        <v>1780812.5</v>
      </c>
      <c r="Q25" s="27">
        <f t="shared" si="1"/>
        <v>148401.04166666666</v>
      </c>
    </row>
    <row r="26" spans="1:17" ht="12.75">
      <c r="A26" s="4" t="s">
        <v>48</v>
      </c>
      <c r="B26" s="2" t="s">
        <v>75</v>
      </c>
      <c r="C26" s="6" t="s">
        <v>77</v>
      </c>
      <c r="D26" s="20">
        <v>20526.1</v>
      </c>
      <c r="E26" s="20">
        <v>21326</v>
      </c>
      <c r="F26" s="20">
        <v>20996</v>
      </c>
      <c r="G26" s="21">
        <v>20466</v>
      </c>
      <c r="H26" s="25">
        <v>17556</v>
      </c>
      <c r="I26" s="12">
        <v>17696</v>
      </c>
      <c r="J26" s="12">
        <v>16966</v>
      </c>
      <c r="K26" s="9">
        <v>18026</v>
      </c>
      <c r="L26" s="9">
        <v>21355.9</v>
      </c>
      <c r="M26" s="10">
        <v>24896</v>
      </c>
      <c r="N26" s="10">
        <v>23416</v>
      </c>
      <c r="O26" s="9">
        <v>22826</v>
      </c>
      <c r="P26" s="18">
        <f t="shared" si="0"/>
        <v>246052</v>
      </c>
      <c r="Q26" s="27">
        <f t="shared" si="1"/>
        <v>20504.333333333332</v>
      </c>
    </row>
    <row r="27" spans="1:17" ht="12.75">
      <c r="A27" s="1" t="s">
        <v>22</v>
      </c>
      <c r="B27" s="2" t="s">
        <v>75</v>
      </c>
      <c r="C27" s="6" t="s">
        <v>78</v>
      </c>
      <c r="D27" s="20">
        <v>27310.73</v>
      </c>
      <c r="E27" s="20">
        <v>29175</v>
      </c>
      <c r="F27" s="20">
        <v>27340</v>
      </c>
      <c r="G27" s="21">
        <v>27992.8</v>
      </c>
      <c r="H27" s="24">
        <v>23691</v>
      </c>
      <c r="I27" s="9">
        <v>24603</v>
      </c>
      <c r="J27" s="9">
        <v>22693</v>
      </c>
      <c r="K27" s="9">
        <v>23661.3</v>
      </c>
      <c r="L27" s="9">
        <v>26981.5</v>
      </c>
      <c r="M27" s="10">
        <v>32263</v>
      </c>
      <c r="N27" s="10">
        <v>30381</v>
      </c>
      <c r="O27" s="9">
        <v>30234</v>
      </c>
      <c r="P27" s="18">
        <f t="shared" si="0"/>
        <v>326326.32999999996</v>
      </c>
      <c r="Q27" s="27">
        <f t="shared" si="1"/>
        <v>27193.86083333333</v>
      </c>
    </row>
    <row r="28" spans="1:17" ht="12.75">
      <c r="A28" s="1" t="s">
        <v>23</v>
      </c>
      <c r="B28" s="2" t="s">
        <v>75</v>
      </c>
      <c r="C28" s="6" t="s">
        <v>79</v>
      </c>
      <c r="D28" s="20">
        <v>38360.07</v>
      </c>
      <c r="E28" s="20">
        <v>41833</v>
      </c>
      <c r="F28" s="20">
        <v>38389</v>
      </c>
      <c r="G28" s="21">
        <v>38366</v>
      </c>
      <c r="H28" s="24">
        <v>30882</v>
      </c>
      <c r="I28" s="9">
        <v>31384</v>
      </c>
      <c r="J28" s="9">
        <v>29264</v>
      </c>
      <c r="K28" s="9">
        <v>31057.9</v>
      </c>
      <c r="L28" s="9">
        <v>35614.8</v>
      </c>
      <c r="M28" s="10">
        <v>41090</v>
      </c>
      <c r="N28" s="10">
        <v>40578</v>
      </c>
      <c r="O28" s="9">
        <v>39956</v>
      </c>
      <c r="P28" s="18">
        <f t="shared" si="0"/>
        <v>436774.77</v>
      </c>
      <c r="Q28" s="27">
        <f t="shared" si="1"/>
        <v>36397.8975</v>
      </c>
    </row>
    <row r="29" spans="1:17" ht="12.75">
      <c r="A29" s="1" t="s">
        <v>24</v>
      </c>
      <c r="B29" s="2" t="s">
        <v>75</v>
      </c>
      <c r="C29" s="6" t="s">
        <v>80</v>
      </c>
      <c r="D29" s="20">
        <v>73668.88</v>
      </c>
      <c r="E29" s="20">
        <v>70724</v>
      </c>
      <c r="F29" s="20">
        <v>65206</v>
      </c>
      <c r="G29" s="21">
        <v>62848.5</v>
      </c>
      <c r="H29" s="24">
        <v>49690</v>
      </c>
      <c r="I29" s="9">
        <v>51103</v>
      </c>
      <c r="J29" s="9">
        <v>58080</v>
      </c>
      <c r="K29" s="9">
        <v>54187.2</v>
      </c>
      <c r="L29" s="9">
        <v>58695.3</v>
      </c>
      <c r="M29" s="10">
        <v>69677</v>
      </c>
      <c r="N29" s="10">
        <v>67822</v>
      </c>
      <c r="O29" s="9">
        <v>66206</v>
      </c>
      <c r="P29" s="18">
        <f t="shared" si="0"/>
        <v>747907.88</v>
      </c>
      <c r="Q29" s="27">
        <f t="shared" si="1"/>
        <v>62325.65666666667</v>
      </c>
    </row>
    <row r="30" spans="1:17" ht="12.75">
      <c r="A30" s="1" t="s">
        <v>25</v>
      </c>
      <c r="B30" s="2" t="s">
        <v>75</v>
      </c>
      <c r="C30" s="6" t="s">
        <v>81</v>
      </c>
      <c r="D30" s="20">
        <v>39601.85</v>
      </c>
      <c r="E30" s="20">
        <v>35406</v>
      </c>
      <c r="F30" s="20">
        <v>36962</v>
      </c>
      <c r="G30" s="21">
        <v>34174.2</v>
      </c>
      <c r="H30" s="24">
        <v>30362.3</v>
      </c>
      <c r="I30" s="9">
        <v>32134</v>
      </c>
      <c r="J30" s="9">
        <v>30004</v>
      </c>
      <c r="K30" s="9">
        <v>30731.1</v>
      </c>
      <c r="L30" s="9">
        <v>34597.2</v>
      </c>
      <c r="M30" s="10">
        <v>38404</v>
      </c>
      <c r="N30" s="10">
        <v>37802</v>
      </c>
      <c r="O30" s="9">
        <v>37534</v>
      </c>
      <c r="P30" s="18">
        <f t="shared" si="0"/>
        <v>417712.64999999997</v>
      </c>
      <c r="Q30" s="27">
        <f t="shared" si="1"/>
        <v>34809.3875</v>
      </c>
    </row>
    <row r="31" spans="1:17" ht="12.75">
      <c r="A31" s="1" t="s">
        <v>26</v>
      </c>
      <c r="B31" s="2" t="s">
        <v>75</v>
      </c>
      <c r="C31" s="6" t="s">
        <v>82</v>
      </c>
      <c r="D31" s="20">
        <v>46743.99</v>
      </c>
      <c r="E31" s="20">
        <v>45000</v>
      </c>
      <c r="F31" s="20">
        <v>42889</v>
      </c>
      <c r="G31" s="21">
        <v>40843.7</v>
      </c>
      <c r="H31" s="24">
        <v>35234.7</v>
      </c>
      <c r="I31" s="9">
        <v>35675</v>
      </c>
      <c r="J31" s="9">
        <v>36155</v>
      </c>
      <c r="K31" s="9">
        <v>36894.3</v>
      </c>
      <c r="L31" s="9">
        <v>42420.9</v>
      </c>
      <c r="M31" s="10">
        <v>48712</v>
      </c>
      <c r="N31" s="10">
        <v>47449</v>
      </c>
      <c r="O31" s="9">
        <v>48308</v>
      </c>
      <c r="P31" s="18">
        <f t="shared" si="0"/>
        <v>506325.59</v>
      </c>
      <c r="Q31" s="27">
        <f t="shared" si="1"/>
        <v>42193.79916666667</v>
      </c>
    </row>
    <row r="32" spans="1:17" ht="12.75">
      <c r="A32" s="1" t="s">
        <v>27</v>
      </c>
      <c r="B32" s="2" t="s">
        <v>75</v>
      </c>
      <c r="C32" s="6" t="s">
        <v>83</v>
      </c>
      <c r="D32" s="20">
        <v>40408.11</v>
      </c>
      <c r="E32" s="20">
        <v>35612</v>
      </c>
      <c r="F32" s="20">
        <v>36778</v>
      </c>
      <c r="G32" s="21">
        <v>33510.2</v>
      </c>
      <c r="H32" s="24">
        <v>30598.1</v>
      </c>
      <c r="I32" s="9">
        <v>32430</v>
      </c>
      <c r="J32" s="9">
        <v>31111</v>
      </c>
      <c r="K32" s="9">
        <v>31918.5</v>
      </c>
      <c r="L32" s="9">
        <v>36006</v>
      </c>
      <c r="M32" s="10">
        <v>39091</v>
      </c>
      <c r="N32" s="10">
        <v>36749</v>
      </c>
      <c r="O32" s="9">
        <v>36601</v>
      </c>
      <c r="P32" s="18">
        <f t="shared" si="0"/>
        <v>420812.91000000003</v>
      </c>
      <c r="Q32" s="27">
        <f t="shared" si="1"/>
        <v>35067.7425</v>
      </c>
    </row>
    <row r="33" spans="1:17" ht="12.75">
      <c r="A33" s="1" t="s">
        <v>28</v>
      </c>
      <c r="B33" s="2" t="s">
        <v>75</v>
      </c>
      <c r="C33" s="6" t="s">
        <v>84</v>
      </c>
      <c r="D33" s="20">
        <v>83570.01</v>
      </c>
      <c r="E33" s="20">
        <v>82176</v>
      </c>
      <c r="F33" s="20">
        <v>78521</v>
      </c>
      <c r="G33" s="21">
        <v>72133.1</v>
      </c>
      <c r="H33" s="24">
        <v>61437.3</v>
      </c>
      <c r="I33" s="9">
        <v>62776</v>
      </c>
      <c r="J33" s="9">
        <v>62907</v>
      </c>
      <c r="K33" s="9">
        <v>64126.9</v>
      </c>
      <c r="L33" s="9">
        <v>70105</v>
      </c>
      <c r="M33" s="10">
        <v>81542</v>
      </c>
      <c r="N33" s="10">
        <v>79011</v>
      </c>
      <c r="O33" s="9">
        <v>78903</v>
      </c>
      <c r="P33" s="18">
        <f t="shared" si="0"/>
        <v>877208.3099999999</v>
      </c>
      <c r="Q33" s="27">
        <f t="shared" si="1"/>
        <v>73100.69249999999</v>
      </c>
    </row>
    <row r="34" spans="1:17" ht="12.75">
      <c r="A34" s="1" t="s">
        <v>29</v>
      </c>
      <c r="B34" s="2" t="s">
        <v>75</v>
      </c>
      <c r="C34" s="6" t="s">
        <v>85</v>
      </c>
      <c r="D34" s="20">
        <v>21673.1</v>
      </c>
      <c r="E34" s="20">
        <v>18915</v>
      </c>
      <c r="F34" s="20">
        <v>19483</v>
      </c>
      <c r="G34" s="21">
        <v>17354</v>
      </c>
      <c r="H34" s="24">
        <v>16033</v>
      </c>
      <c r="I34" s="9">
        <v>17714</v>
      </c>
      <c r="J34" s="9">
        <v>16488</v>
      </c>
      <c r="K34" s="9">
        <v>16902.8</v>
      </c>
      <c r="L34" s="9">
        <v>18526.8</v>
      </c>
      <c r="M34" s="10">
        <v>20654</v>
      </c>
      <c r="N34" s="10">
        <v>20293</v>
      </c>
      <c r="O34" s="9">
        <v>19394</v>
      </c>
      <c r="P34" s="18">
        <f t="shared" si="0"/>
        <v>223430.69999999998</v>
      </c>
      <c r="Q34" s="27">
        <f t="shared" si="1"/>
        <v>18619.225</v>
      </c>
    </row>
    <row r="35" spans="1:17" ht="12.75">
      <c r="A35" s="1" t="s">
        <v>30</v>
      </c>
      <c r="B35" s="2" t="s">
        <v>86</v>
      </c>
      <c r="C35" s="6" t="s">
        <v>87</v>
      </c>
      <c r="D35" s="20">
        <v>117018.18</v>
      </c>
      <c r="E35" s="20">
        <v>126664</v>
      </c>
      <c r="F35" s="20">
        <v>119656</v>
      </c>
      <c r="G35" s="21">
        <v>107539.5</v>
      </c>
      <c r="H35" s="24">
        <v>87911.3</v>
      </c>
      <c r="I35" s="9">
        <v>89479</v>
      </c>
      <c r="J35" s="9">
        <v>89329</v>
      </c>
      <c r="K35" s="9">
        <v>90323.5</v>
      </c>
      <c r="L35" s="9">
        <v>98026.5</v>
      </c>
      <c r="M35" s="10">
        <v>115846</v>
      </c>
      <c r="N35" s="10">
        <v>114554</v>
      </c>
      <c r="O35" s="9">
        <v>117920</v>
      </c>
      <c r="P35" s="18">
        <f t="shared" si="0"/>
        <v>1274266.98</v>
      </c>
      <c r="Q35" s="27">
        <f t="shared" si="1"/>
        <v>106188.915</v>
      </c>
    </row>
    <row r="36" spans="1:17" ht="12.75">
      <c r="A36" s="1" t="s">
        <v>31</v>
      </c>
      <c r="B36" s="2" t="s">
        <v>88</v>
      </c>
      <c r="C36" s="6" t="s">
        <v>89</v>
      </c>
      <c r="D36" s="20">
        <v>41708.64</v>
      </c>
      <c r="E36" s="20">
        <v>44569</v>
      </c>
      <c r="F36" s="20">
        <v>41803</v>
      </c>
      <c r="G36" s="21">
        <v>41442.3</v>
      </c>
      <c r="H36" s="24">
        <v>34361.2</v>
      </c>
      <c r="I36" s="9">
        <v>33740</v>
      </c>
      <c r="J36" s="9">
        <v>36940</v>
      </c>
      <c r="K36" s="9">
        <v>37458.2</v>
      </c>
      <c r="L36" s="9">
        <v>40277.1</v>
      </c>
      <c r="M36" s="10">
        <v>47814</v>
      </c>
      <c r="N36" s="10">
        <v>48441</v>
      </c>
      <c r="O36" s="9">
        <v>47586</v>
      </c>
      <c r="P36" s="18">
        <f t="shared" si="0"/>
        <v>496140.44</v>
      </c>
      <c r="Q36" s="27">
        <f t="shared" si="1"/>
        <v>41345.03666666667</v>
      </c>
    </row>
    <row r="37" spans="1:17" ht="12.75">
      <c r="A37" s="1" t="s">
        <v>32</v>
      </c>
      <c r="B37" s="2" t="s">
        <v>88</v>
      </c>
      <c r="C37" s="6" t="s">
        <v>90</v>
      </c>
      <c r="D37" s="20">
        <v>44314.33</v>
      </c>
      <c r="E37" s="20">
        <v>40160</v>
      </c>
      <c r="F37" s="20">
        <v>42353</v>
      </c>
      <c r="G37" s="21">
        <v>37677.3</v>
      </c>
      <c r="H37" s="24">
        <v>32931.2</v>
      </c>
      <c r="I37" s="9">
        <v>35325</v>
      </c>
      <c r="J37" s="9">
        <v>33915</v>
      </c>
      <c r="K37" s="9">
        <v>33782.2</v>
      </c>
      <c r="L37" s="9">
        <v>37383.5</v>
      </c>
      <c r="M37" s="10">
        <v>41761</v>
      </c>
      <c r="N37" s="10">
        <v>41074</v>
      </c>
      <c r="O37" s="9">
        <v>40290</v>
      </c>
      <c r="P37" s="18">
        <f t="shared" si="0"/>
        <v>460966.53</v>
      </c>
      <c r="Q37" s="27">
        <f t="shared" si="1"/>
        <v>38413.8775</v>
      </c>
    </row>
    <row r="38" spans="1:17" ht="12.75">
      <c r="A38" s="1" t="s">
        <v>33</v>
      </c>
      <c r="B38" s="2" t="s">
        <v>88</v>
      </c>
      <c r="C38" s="6" t="s">
        <v>91</v>
      </c>
      <c r="D38" s="20">
        <v>63583.27</v>
      </c>
      <c r="E38" s="20">
        <v>56661</v>
      </c>
      <c r="F38" s="20">
        <v>56018</v>
      </c>
      <c r="G38" s="21">
        <v>50252.5</v>
      </c>
      <c r="H38" s="24">
        <v>44265.5</v>
      </c>
      <c r="I38" s="9">
        <v>46957</v>
      </c>
      <c r="J38" s="9">
        <v>45017</v>
      </c>
      <c r="K38" s="9">
        <v>46722.5</v>
      </c>
      <c r="L38" s="9">
        <v>52307.5</v>
      </c>
      <c r="M38" s="10">
        <v>57927</v>
      </c>
      <c r="N38" s="10">
        <v>55669</v>
      </c>
      <c r="O38" s="9">
        <v>54308</v>
      </c>
      <c r="P38" s="18">
        <f t="shared" si="0"/>
        <v>629688.27</v>
      </c>
      <c r="Q38" s="27">
        <f t="shared" si="1"/>
        <v>52474.0225</v>
      </c>
    </row>
    <row r="39" spans="1:17" ht="12.75">
      <c r="A39" s="1" t="s">
        <v>34</v>
      </c>
      <c r="B39" s="2" t="s">
        <v>88</v>
      </c>
      <c r="C39" s="6" t="s">
        <v>92</v>
      </c>
      <c r="D39" s="20">
        <v>47441.89</v>
      </c>
      <c r="E39" s="20">
        <v>45966</v>
      </c>
      <c r="F39" s="20">
        <v>43926</v>
      </c>
      <c r="G39" s="21">
        <v>40228.9</v>
      </c>
      <c r="H39" s="24">
        <v>32956.8</v>
      </c>
      <c r="I39" s="9">
        <v>35856</v>
      </c>
      <c r="J39" s="9">
        <v>35735</v>
      </c>
      <c r="K39" s="9">
        <v>35408.3</v>
      </c>
      <c r="L39" s="9">
        <v>38936.4</v>
      </c>
      <c r="M39" s="10">
        <v>44323</v>
      </c>
      <c r="N39" s="10">
        <v>43076</v>
      </c>
      <c r="O39" s="9">
        <v>42668</v>
      </c>
      <c r="P39" s="18">
        <f t="shared" si="0"/>
        <v>486522.29000000004</v>
      </c>
      <c r="Q39" s="27">
        <f t="shared" si="1"/>
        <v>40543.52416666667</v>
      </c>
    </row>
    <row r="40" spans="1:17" ht="12.75">
      <c r="A40" s="1" t="s">
        <v>35</v>
      </c>
      <c r="B40" s="2" t="s">
        <v>88</v>
      </c>
      <c r="C40" s="6" t="s">
        <v>64</v>
      </c>
      <c r="D40" s="20">
        <v>14411.67</v>
      </c>
      <c r="E40" s="20">
        <v>14824</v>
      </c>
      <c r="F40" s="20">
        <v>14551</v>
      </c>
      <c r="G40" s="21">
        <v>13912.6</v>
      </c>
      <c r="H40" s="24">
        <v>11761.7</v>
      </c>
      <c r="I40" s="9">
        <v>11173</v>
      </c>
      <c r="J40" s="9">
        <v>11893</v>
      </c>
      <c r="K40" s="9">
        <v>11881.6</v>
      </c>
      <c r="L40" s="9">
        <v>13169.5</v>
      </c>
      <c r="M40" s="10">
        <v>16132</v>
      </c>
      <c r="N40" s="10">
        <v>15812</v>
      </c>
      <c r="O40" s="9">
        <v>15243</v>
      </c>
      <c r="P40" s="18">
        <f t="shared" si="0"/>
        <v>164765.07</v>
      </c>
      <c r="Q40" s="27">
        <f t="shared" si="1"/>
        <v>13730.4225</v>
      </c>
    </row>
    <row r="41" spans="1:17" ht="12.75">
      <c r="A41" s="1" t="s">
        <v>36</v>
      </c>
      <c r="B41" s="2" t="s">
        <v>88</v>
      </c>
      <c r="C41" s="6" t="s">
        <v>93</v>
      </c>
      <c r="D41" s="20">
        <v>22083.53</v>
      </c>
      <c r="E41" s="20">
        <v>20325</v>
      </c>
      <c r="F41" s="20">
        <v>21323</v>
      </c>
      <c r="G41" s="21">
        <v>18644.2</v>
      </c>
      <c r="H41" s="24">
        <v>16323.5</v>
      </c>
      <c r="I41" s="9">
        <v>17445</v>
      </c>
      <c r="J41" s="9">
        <v>16484</v>
      </c>
      <c r="K41" s="9">
        <v>16803.6</v>
      </c>
      <c r="L41" s="9">
        <v>18507.7</v>
      </c>
      <c r="M41" s="10">
        <v>20245</v>
      </c>
      <c r="N41" s="10">
        <v>19404</v>
      </c>
      <c r="O41" s="9">
        <v>19765</v>
      </c>
      <c r="P41" s="18">
        <f t="shared" si="0"/>
        <v>227353.53</v>
      </c>
      <c r="Q41" s="27">
        <f t="shared" si="1"/>
        <v>18946.1275</v>
      </c>
    </row>
    <row r="42" spans="1:17" ht="12.75">
      <c r="A42" s="1" t="s">
        <v>37</v>
      </c>
      <c r="B42" s="2" t="s">
        <v>88</v>
      </c>
      <c r="C42" s="6" t="s">
        <v>94</v>
      </c>
      <c r="D42" s="20">
        <v>55725.54</v>
      </c>
      <c r="E42" s="20">
        <v>50457</v>
      </c>
      <c r="F42" s="20">
        <v>53449</v>
      </c>
      <c r="G42" s="21">
        <v>50272.8</v>
      </c>
      <c r="H42" s="24">
        <v>43692.7</v>
      </c>
      <c r="I42" s="9">
        <v>46233</v>
      </c>
      <c r="J42" s="9">
        <v>43094</v>
      </c>
      <c r="K42" s="9">
        <v>46356.5</v>
      </c>
      <c r="L42" s="9">
        <v>51948.3</v>
      </c>
      <c r="M42" s="10">
        <v>60592</v>
      </c>
      <c r="N42" s="10">
        <v>56346</v>
      </c>
      <c r="O42" s="9">
        <v>53238</v>
      </c>
      <c r="P42" s="18">
        <f t="shared" si="0"/>
        <v>611404.8400000001</v>
      </c>
      <c r="Q42" s="27">
        <f t="shared" si="1"/>
        <v>50950.40333333334</v>
      </c>
    </row>
    <row r="43" spans="1:17" ht="12.75">
      <c r="A43" s="1" t="s">
        <v>38</v>
      </c>
      <c r="B43" s="2" t="s">
        <v>88</v>
      </c>
      <c r="C43" s="6" t="s">
        <v>95</v>
      </c>
      <c r="D43" s="20">
        <v>56159.09</v>
      </c>
      <c r="E43" s="20">
        <v>52452</v>
      </c>
      <c r="F43" s="20">
        <v>50502</v>
      </c>
      <c r="G43" s="21">
        <v>49214.3</v>
      </c>
      <c r="H43" s="24">
        <v>42268.2</v>
      </c>
      <c r="I43" s="9">
        <v>43652</v>
      </c>
      <c r="J43" s="9">
        <v>43812</v>
      </c>
      <c r="K43" s="9">
        <v>44482.8</v>
      </c>
      <c r="L43" s="9">
        <v>46127.8</v>
      </c>
      <c r="M43" s="10">
        <v>55349</v>
      </c>
      <c r="N43" s="10">
        <v>54959</v>
      </c>
      <c r="O43" s="9">
        <v>52867</v>
      </c>
      <c r="P43" s="18">
        <f t="shared" si="0"/>
        <v>591845.19</v>
      </c>
      <c r="Q43" s="27">
        <f t="shared" si="1"/>
        <v>49320.432499999995</v>
      </c>
    </row>
    <row r="44" spans="1:17" ht="12.75">
      <c r="A44" s="1" t="s">
        <v>39</v>
      </c>
      <c r="B44" s="2" t="s">
        <v>88</v>
      </c>
      <c r="C44" s="6" t="s">
        <v>96</v>
      </c>
      <c r="D44" s="20">
        <v>51076.52</v>
      </c>
      <c r="E44" s="20">
        <v>54809</v>
      </c>
      <c r="F44" s="20">
        <v>49830</v>
      </c>
      <c r="G44" s="21">
        <v>49084.3</v>
      </c>
      <c r="H44" s="24">
        <v>47340.2</v>
      </c>
      <c r="I44" s="9">
        <v>46632</v>
      </c>
      <c r="J44" s="9">
        <v>43272</v>
      </c>
      <c r="K44" s="9">
        <v>47022.7</v>
      </c>
      <c r="L44" s="9">
        <v>54135.8</v>
      </c>
      <c r="M44" s="10">
        <v>62937</v>
      </c>
      <c r="N44" s="10">
        <v>62896</v>
      </c>
      <c r="O44" s="9">
        <v>58659</v>
      </c>
      <c r="P44" s="18">
        <f t="shared" si="0"/>
        <v>627694.52</v>
      </c>
      <c r="Q44" s="27">
        <f t="shared" si="1"/>
        <v>52307.87666666667</v>
      </c>
    </row>
    <row r="45" spans="1:17" ht="12.75">
      <c r="A45" s="1" t="s">
        <v>40</v>
      </c>
      <c r="B45" s="2" t="s">
        <v>88</v>
      </c>
      <c r="C45" s="6" t="s">
        <v>97</v>
      </c>
      <c r="D45" s="20">
        <v>38049.8</v>
      </c>
      <c r="E45" s="20">
        <v>37037</v>
      </c>
      <c r="F45" s="20">
        <v>33373</v>
      </c>
      <c r="G45" s="21">
        <v>34015</v>
      </c>
      <c r="H45" s="24">
        <v>27831.7</v>
      </c>
      <c r="I45" s="9">
        <v>29473</v>
      </c>
      <c r="J45" s="9">
        <v>28594</v>
      </c>
      <c r="K45" s="9">
        <v>29712.5</v>
      </c>
      <c r="L45" s="9">
        <v>32976.7</v>
      </c>
      <c r="M45" s="10">
        <v>38755</v>
      </c>
      <c r="N45" s="10">
        <v>35973</v>
      </c>
      <c r="O45" s="9">
        <v>37815</v>
      </c>
      <c r="P45" s="18">
        <f t="shared" si="0"/>
        <v>403605.7</v>
      </c>
      <c r="Q45" s="27">
        <f t="shared" si="1"/>
        <v>33633.808333333334</v>
      </c>
    </row>
    <row r="46" spans="1:17" ht="12.75">
      <c r="A46" s="1" t="s">
        <v>41</v>
      </c>
      <c r="B46" s="2" t="s">
        <v>88</v>
      </c>
      <c r="C46" s="6" t="s">
        <v>98</v>
      </c>
      <c r="D46" s="20">
        <v>46298.86</v>
      </c>
      <c r="E46" s="20">
        <v>42317</v>
      </c>
      <c r="F46" s="20">
        <v>41351</v>
      </c>
      <c r="G46" s="21">
        <v>40994</v>
      </c>
      <c r="H46" s="24">
        <v>31991.2</v>
      </c>
      <c r="I46" s="9">
        <v>33943</v>
      </c>
      <c r="J46" s="9">
        <v>34334</v>
      </c>
      <c r="K46" s="9">
        <v>34421.1</v>
      </c>
      <c r="L46" s="9">
        <v>37226.1</v>
      </c>
      <c r="M46" s="10">
        <v>43994</v>
      </c>
      <c r="N46" s="10">
        <v>43541</v>
      </c>
      <c r="O46" s="9">
        <v>42434</v>
      </c>
      <c r="P46" s="18">
        <f t="shared" si="0"/>
        <v>472845.25999999995</v>
      </c>
      <c r="Q46" s="27">
        <f t="shared" si="1"/>
        <v>39403.77166666666</v>
      </c>
    </row>
    <row r="47" spans="1:17" ht="12.75">
      <c r="A47" s="1" t="s">
        <v>42</v>
      </c>
      <c r="B47" s="2" t="s">
        <v>88</v>
      </c>
      <c r="C47" s="6" t="s">
        <v>99</v>
      </c>
      <c r="D47" s="20">
        <v>14984.09</v>
      </c>
      <c r="E47" s="20">
        <v>15646</v>
      </c>
      <c r="F47" s="20">
        <v>15284</v>
      </c>
      <c r="G47" s="21">
        <v>16605</v>
      </c>
      <c r="H47" s="24">
        <v>13663.9</v>
      </c>
      <c r="I47" s="9">
        <v>15315</v>
      </c>
      <c r="J47" s="9">
        <v>13875</v>
      </c>
      <c r="K47" s="9">
        <v>14653.8</v>
      </c>
      <c r="L47" s="9">
        <v>15077.9</v>
      </c>
      <c r="M47" s="10">
        <v>18255</v>
      </c>
      <c r="N47" s="10">
        <v>18194</v>
      </c>
      <c r="O47" s="9">
        <v>17625</v>
      </c>
      <c r="P47" s="18">
        <f t="shared" si="0"/>
        <v>189178.69</v>
      </c>
      <c r="Q47" s="27">
        <f t="shared" si="1"/>
        <v>15764.890833333333</v>
      </c>
    </row>
    <row r="48" spans="1:17" ht="12.75">
      <c r="A48" s="1" t="s">
        <v>43</v>
      </c>
      <c r="B48" s="2" t="s">
        <v>88</v>
      </c>
      <c r="C48" s="6" t="s">
        <v>100</v>
      </c>
      <c r="D48" s="20">
        <v>60197.09</v>
      </c>
      <c r="E48" s="20">
        <v>54583</v>
      </c>
      <c r="F48" s="20">
        <v>53889</v>
      </c>
      <c r="G48" s="21">
        <v>55661</v>
      </c>
      <c r="H48" s="24">
        <v>45088</v>
      </c>
      <c r="I48" s="9">
        <v>47737</v>
      </c>
      <c r="J48" s="9">
        <v>47038</v>
      </c>
      <c r="K48" s="9">
        <v>47954.9</v>
      </c>
      <c r="L48" s="9">
        <v>53764.1</v>
      </c>
      <c r="M48" s="10">
        <v>61569</v>
      </c>
      <c r="N48" s="10">
        <v>57880</v>
      </c>
      <c r="O48" s="9">
        <v>55238</v>
      </c>
      <c r="P48" s="18">
        <f t="shared" si="0"/>
        <v>640599.09</v>
      </c>
      <c r="Q48" s="27">
        <f t="shared" si="1"/>
        <v>53383.2575</v>
      </c>
    </row>
    <row r="49" spans="1:17" ht="12.75">
      <c r="A49" s="1" t="s">
        <v>44</v>
      </c>
      <c r="B49" s="2" t="s">
        <v>88</v>
      </c>
      <c r="C49" s="6" t="s">
        <v>101</v>
      </c>
      <c r="D49" s="20">
        <v>103454.63</v>
      </c>
      <c r="E49" s="20">
        <v>92321</v>
      </c>
      <c r="F49" s="20">
        <v>94771</v>
      </c>
      <c r="G49" s="21">
        <v>92376.4</v>
      </c>
      <c r="H49" s="24">
        <v>76997.3</v>
      </c>
      <c r="I49" s="9">
        <v>77107</v>
      </c>
      <c r="J49" s="9">
        <v>79147</v>
      </c>
      <c r="K49" s="9">
        <v>79952.4</v>
      </c>
      <c r="L49" s="9">
        <v>88401.7</v>
      </c>
      <c r="M49" s="10">
        <v>103537</v>
      </c>
      <c r="N49" s="10">
        <v>102181</v>
      </c>
      <c r="O49" s="9">
        <v>101706</v>
      </c>
      <c r="P49" s="18">
        <f t="shared" si="0"/>
        <v>1091952.4300000002</v>
      </c>
      <c r="Q49" s="27">
        <f t="shared" si="1"/>
        <v>90996.03583333334</v>
      </c>
    </row>
    <row r="50" spans="1:17" ht="12.75">
      <c r="A50" s="1" t="s">
        <v>45</v>
      </c>
      <c r="B50" s="2" t="s">
        <v>88</v>
      </c>
      <c r="C50" s="6" t="s">
        <v>102</v>
      </c>
      <c r="D50" s="20">
        <v>70618.98</v>
      </c>
      <c r="E50" s="20">
        <v>71273</v>
      </c>
      <c r="F50" s="20">
        <v>73404</v>
      </c>
      <c r="G50" s="21">
        <v>62435.3</v>
      </c>
      <c r="H50" s="24">
        <v>57548.2</v>
      </c>
      <c r="I50" s="9">
        <v>58749</v>
      </c>
      <c r="J50" s="9">
        <v>59189</v>
      </c>
      <c r="K50" s="9">
        <v>59873.2</v>
      </c>
      <c r="L50" s="9">
        <v>66996.9</v>
      </c>
      <c r="M50" s="10">
        <v>78526</v>
      </c>
      <c r="N50" s="10">
        <v>72194</v>
      </c>
      <c r="O50" s="9">
        <v>71014</v>
      </c>
      <c r="P50" s="18">
        <f t="shared" si="0"/>
        <v>801821.58</v>
      </c>
      <c r="Q50" s="27">
        <f t="shared" si="1"/>
        <v>66818.465</v>
      </c>
    </row>
    <row r="51" spans="1:17" ht="12.75">
      <c r="A51" s="1" t="s">
        <v>46</v>
      </c>
      <c r="B51" s="2" t="s">
        <v>88</v>
      </c>
      <c r="C51" s="6" t="s">
        <v>103</v>
      </c>
      <c r="D51" s="20">
        <v>96000.13</v>
      </c>
      <c r="E51" s="20">
        <v>88131</v>
      </c>
      <c r="F51" s="20">
        <v>85759</v>
      </c>
      <c r="G51" s="21">
        <v>84185.3</v>
      </c>
      <c r="H51" s="24">
        <v>72510.6</v>
      </c>
      <c r="I51" s="9">
        <v>74676</v>
      </c>
      <c r="J51" s="9">
        <v>75516</v>
      </c>
      <c r="K51" s="9">
        <v>79201</v>
      </c>
      <c r="L51" s="9">
        <v>83062.6</v>
      </c>
      <c r="M51" s="10">
        <v>96843</v>
      </c>
      <c r="N51" s="10">
        <v>93301</v>
      </c>
      <c r="O51" s="9">
        <v>87757</v>
      </c>
      <c r="P51" s="18">
        <f t="shared" si="0"/>
        <v>1016942.63</v>
      </c>
      <c r="Q51" s="27">
        <f t="shared" si="1"/>
        <v>84745.21916666666</v>
      </c>
    </row>
    <row r="52" spans="1:17" ht="12.75">
      <c r="A52" s="1" t="s">
        <v>47</v>
      </c>
      <c r="B52" s="3" t="s">
        <v>88</v>
      </c>
      <c r="C52" s="7" t="s">
        <v>104</v>
      </c>
      <c r="D52" s="20">
        <v>109013.78</v>
      </c>
      <c r="E52" s="20">
        <v>100254</v>
      </c>
      <c r="F52" s="20">
        <v>101384</v>
      </c>
      <c r="G52" s="21">
        <v>99407.4</v>
      </c>
      <c r="H52" s="24">
        <v>83990.6</v>
      </c>
      <c r="I52" s="9">
        <v>88805</v>
      </c>
      <c r="J52" s="9">
        <v>90696</v>
      </c>
      <c r="K52" s="9">
        <v>88775</v>
      </c>
      <c r="L52" s="9">
        <v>97391.5</v>
      </c>
      <c r="M52" s="10">
        <v>112544</v>
      </c>
      <c r="N52" s="10">
        <v>108600</v>
      </c>
      <c r="O52" s="9">
        <v>110492</v>
      </c>
      <c r="P52" s="18">
        <f t="shared" si="0"/>
        <v>1191353.28</v>
      </c>
      <c r="Q52" s="27">
        <f t="shared" si="1"/>
        <v>99279.44</v>
      </c>
    </row>
    <row r="53" spans="2:17" ht="12.75">
      <c r="B53" s="5"/>
      <c r="C53" s="8" t="s">
        <v>120</v>
      </c>
      <c r="D53" s="8">
        <f aca="true" t="shared" si="2" ref="D53:I53">SUM(D5:D52)</f>
        <v>2754725.1399999987</v>
      </c>
      <c r="E53" s="8">
        <f t="shared" si="2"/>
        <v>2624744</v>
      </c>
      <c r="F53" s="8">
        <f t="shared" si="2"/>
        <v>2594604</v>
      </c>
      <c r="G53" s="22">
        <f t="shared" si="2"/>
        <v>2465735.7999999993</v>
      </c>
      <c r="H53" s="27">
        <f t="shared" si="2"/>
        <v>2084959.2999999998</v>
      </c>
      <c r="I53" s="18">
        <f t="shared" si="2"/>
        <v>2179956</v>
      </c>
      <c r="J53" s="18">
        <f aca="true" t="shared" si="3" ref="J53:O53">SUM(J5:J52)</f>
        <v>2157593</v>
      </c>
      <c r="K53" s="18">
        <f t="shared" si="3"/>
        <v>2202386.4</v>
      </c>
      <c r="L53" s="18">
        <f t="shared" si="3"/>
        <v>2435337.1</v>
      </c>
      <c r="M53" s="18">
        <f t="shared" si="3"/>
        <v>2805947</v>
      </c>
      <c r="N53" s="18">
        <f t="shared" si="3"/>
        <v>2715024</v>
      </c>
      <c r="O53" s="19">
        <f t="shared" si="3"/>
        <v>2655480</v>
      </c>
      <c r="P53" s="18">
        <f t="shared" si="0"/>
        <v>29676491.74</v>
      </c>
      <c r="Q53" s="27">
        <f t="shared" si="1"/>
        <v>2473040.978333333</v>
      </c>
    </row>
    <row r="54" spans="3:7" ht="12.75">
      <c r="C54" s="30"/>
      <c r="D54" s="29"/>
      <c r="E54" s="29"/>
      <c r="F54" s="29"/>
      <c r="G54" s="28"/>
    </row>
    <row r="55" spans="3:7" ht="12.75">
      <c r="C55" s="30"/>
      <c r="D55" s="29"/>
      <c r="E55" s="29"/>
      <c r="F55" s="29"/>
      <c r="G55" s="28"/>
    </row>
    <row r="56" spans="3:8" ht="12.75">
      <c r="C56" s="30"/>
      <c r="H56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pane xSplit="2" topLeftCell="C1" activePane="topRight" state="frozen"/>
      <selection pane="topLeft" activeCell="V62" sqref="V62"/>
      <selection pane="topRight" activeCell="V62" sqref="V62"/>
    </sheetView>
  </sheetViews>
  <sheetFormatPr defaultColWidth="9.00390625" defaultRowHeight="12.75"/>
  <cols>
    <col min="2" max="2" width="14.375" style="0" customWidth="1"/>
    <col min="3" max="3" width="7.00390625" style="0" customWidth="1"/>
    <col min="4" max="4" width="10.75390625" style="0" customWidth="1"/>
    <col min="7" max="7" width="11.625" style="0" customWidth="1"/>
    <col min="8" max="8" width="10.375" style="26" customWidth="1"/>
    <col min="9" max="9" width="10.25390625" style="0" customWidth="1"/>
    <col min="10" max="10" width="10.75390625" style="0" customWidth="1"/>
    <col min="11" max="11" width="10.25390625" style="0" customWidth="1"/>
    <col min="12" max="13" width="10.00390625" style="0" customWidth="1"/>
    <col min="14" max="14" width="10.75390625" style="0" customWidth="1"/>
    <col min="15" max="15" width="10.875" style="0" customWidth="1"/>
    <col min="16" max="16" width="12.375" style="0" customWidth="1"/>
    <col min="19" max="19" width="11.00390625" style="0" bestFit="1" customWidth="1"/>
  </cols>
  <sheetData>
    <row r="1" spans="2:15" ht="20.25">
      <c r="B1" s="135" t="s">
        <v>122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ht="12.75">
      <c r="H2" s="26" t="s">
        <v>119</v>
      </c>
    </row>
    <row r="4" spans="1:16" ht="12.7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16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</row>
    <row r="5" spans="1:17" ht="12.75">
      <c r="A5" s="1" t="s">
        <v>1</v>
      </c>
      <c r="B5" s="2" t="s">
        <v>51</v>
      </c>
      <c r="C5" s="6" t="s">
        <v>52</v>
      </c>
      <c r="D5" s="20">
        <v>51310.7</v>
      </c>
      <c r="E5" s="20">
        <v>47560</v>
      </c>
      <c r="F5" s="21">
        <v>40826.8</v>
      </c>
      <c r="G5" s="21">
        <v>43494.7</v>
      </c>
      <c r="H5" s="35">
        <v>41884.7</v>
      </c>
      <c r="I5" s="9">
        <v>38752</v>
      </c>
      <c r="J5" s="9">
        <v>38307</v>
      </c>
      <c r="K5" s="9">
        <v>40398</v>
      </c>
      <c r="L5" s="9">
        <v>42228.9</v>
      </c>
      <c r="M5" s="10">
        <v>45790.1</v>
      </c>
      <c r="N5" s="10">
        <v>47401.98</v>
      </c>
      <c r="O5" s="9">
        <v>47498</v>
      </c>
      <c r="P5" s="18">
        <f>D5+E5+F5+G5+H5+I5+J5+K5+L5+M5+N5+O5</f>
        <v>525452.88</v>
      </c>
      <c r="Q5">
        <f>P5/12</f>
        <v>43787.74</v>
      </c>
    </row>
    <row r="6" spans="1:17" ht="12.75">
      <c r="A6" s="1" t="s">
        <v>2</v>
      </c>
      <c r="B6" s="2" t="s">
        <v>51</v>
      </c>
      <c r="C6" s="6" t="s">
        <v>53</v>
      </c>
      <c r="D6" s="20">
        <v>128895.3</v>
      </c>
      <c r="E6" s="20">
        <v>118950</v>
      </c>
      <c r="F6" s="21">
        <v>102826.7</v>
      </c>
      <c r="G6" s="21">
        <v>109694.6</v>
      </c>
      <c r="H6" s="35">
        <v>106326.7</v>
      </c>
      <c r="I6" s="9">
        <v>101051</v>
      </c>
      <c r="J6" s="9">
        <v>99578</v>
      </c>
      <c r="K6" s="9">
        <v>99622</v>
      </c>
      <c r="L6" s="9">
        <v>112428</v>
      </c>
      <c r="M6" s="10">
        <v>121956.6</v>
      </c>
      <c r="N6" s="10">
        <v>124904.46</v>
      </c>
      <c r="O6" s="9">
        <v>120605.3</v>
      </c>
      <c r="P6" s="18">
        <f aca="true" t="shared" si="0" ref="P6:P36">D6+E6+F6+G6+H6+I6+J6+K6+L6+M6+N6+O6</f>
        <v>1346838.66</v>
      </c>
      <c r="Q6">
        <f aca="true" t="shared" si="1" ref="Q6:Q53">P6/12</f>
        <v>112236.555</v>
      </c>
    </row>
    <row r="7" spans="1:17" ht="12.75">
      <c r="A7" s="1" t="s">
        <v>3</v>
      </c>
      <c r="B7" s="2" t="s">
        <v>51</v>
      </c>
      <c r="C7" s="6" t="s">
        <v>54</v>
      </c>
      <c r="D7" s="20">
        <v>40108.1</v>
      </c>
      <c r="E7" s="20">
        <v>36600</v>
      </c>
      <c r="F7" s="21">
        <v>32468</v>
      </c>
      <c r="G7" s="21">
        <v>34654</v>
      </c>
      <c r="H7" s="35">
        <v>32464.3</v>
      </c>
      <c r="I7" s="9">
        <v>31204</v>
      </c>
      <c r="J7" s="9">
        <v>30276</v>
      </c>
      <c r="K7" s="9">
        <v>32134</v>
      </c>
      <c r="L7" s="9">
        <v>33424.1</v>
      </c>
      <c r="M7" s="10">
        <v>36126</v>
      </c>
      <c r="N7" s="10">
        <v>37054.11</v>
      </c>
      <c r="O7" s="9">
        <v>36696.1</v>
      </c>
      <c r="P7" s="18">
        <f t="shared" si="0"/>
        <v>413208.70999999996</v>
      </c>
      <c r="Q7">
        <f t="shared" si="1"/>
        <v>34434.059166666666</v>
      </c>
    </row>
    <row r="8" spans="1:17" ht="12.75">
      <c r="A8" s="1" t="s">
        <v>4</v>
      </c>
      <c r="B8" s="2" t="s">
        <v>51</v>
      </c>
      <c r="C8" s="6" t="s">
        <v>55</v>
      </c>
      <c r="D8" s="20">
        <v>52973</v>
      </c>
      <c r="E8" s="20">
        <v>47880</v>
      </c>
      <c r="F8" s="21">
        <v>41259.1</v>
      </c>
      <c r="G8" s="21">
        <v>43989.1</v>
      </c>
      <c r="H8" s="35">
        <v>43434.9</v>
      </c>
      <c r="I8" s="9">
        <v>40106</v>
      </c>
      <c r="J8" s="9">
        <v>38201</v>
      </c>
      <c r="K8" s="9">
        <v>40885</v>
      </c>
      <c r="L8" s="9">
        <v>43044.9</v>
      </c>
      <c r="M8" s="10">
        <v>48237.2</v>
      </c>
      <c r="N8" s="10">
        <v>47313.28</v>
      </c>
      <c r="O8" s="9">
        <v>47611.3</v>
      </c>
      <c r="P8" s="18">
        <f t="shared" si="0"/>
        <v>534934.78</v>
      </c>
      <c r="Q8">
        <f t="shared" si="1"/>
        <v>44577.89833333334</v>
      </c>
    </row>
    <row r="9" spans="1:17" ht="12.75">
      <c r="A9" s="1" t="s">
        <v>5</v>
      </c>
      <c r="B9" s="2" t="s">
        <v>51</v>
      </c>
      <c r="C9" s="6" t="s">
        <v>56</v>
      </c>
      <c r="D9" s="20">
        <v>8745.6</v>
      </c>
      <c r="E9" s="20">
        <v>8130</v>
      </c>
      <c r="F9" s="21">
        <v>6977.6</v>
      </c>
      <c r="G9" s="21">
        <v>7245.7</v>
      </c>
      <c r="H9" s="35">
        <v>6706.6</v>
      </c>
      <c r="I9" s="9">
        <v>6766</v>
      </c>
      <c r="J9" s="9">
        <v>6827</v>
      </c>
      <c r="K9" s="9">
        <v>7396</v>
      </c>
      <c r="L9" s="9">
        <v>7245.6</v>
      </c>
      <c r="M9" s="10">
        <v>8026.7</v>
      </c>
      <c r="N9" s="10">
        <v>8145.71</v>
      </c>
      <c r="O9" s="9">
        <v>8056.6</v>
      </c>
      <c r="P9" s="18">
        <f t="shared" si="0"/>
        <v>90269.11000000002</v>
      </c>
      <c r="Q9">
        <f t="shared" si="1"/>
        <v>7522.425833333335</v>
      </c>
    </row>
    <row r="10" spans="1:17" ht="12.75">
      <c r="A10" s="1" t="s">
        <v>6</v>
      </c>
      <c r="B10" s="2" t="s">
        <v>51</v>
      </c>
      <c r="C10" s="6" t="s">
        <v>57</v>
      </c>
      <c r="D10" s="20">
        <v>79613.4</v>
      </c>
      <c r="E10" s="20">
        <v>73410</v>
      </c>
      <c r="F10" s="21">
        <v>64006.5</v>
      </c>
      <c r="G10" s="21">
        <v>65868.7</v>
      </c>
      <c r="H10" s="35">
        <v>59900.5</v>
      </c>
      <c r="I10" s="9">
        <v>58458</v>
      </c>
      <c r="J10" s="9">
        <v>57892</v>
      </c>
      <c r="K10" s="9">
        <v>61014</v>
      </c>
      <c r="L10" s="9">
        <v>62911.7</v>
      </c>
      <c r="M10" s="10">
        <v>67291.9</v>
      </c>
      <c r="N10" s="10">
        <v>70762.95</v>
      </c>
      <c r="O10" s="9">
        <v>68791.7</v>
      </c>
      <c r="P10" s="18">
        <f t="shared" si="0"/>
        <v>789921.3499999999</v>
      </c>
      <c r="Q10">
        <f t="shared" si="1"/>
        <v>65826.77916666666</v>
      </c>
    </row>
    <row r="11" spans="1:17" ht="12.75">
      <c r="A11" s="1" t="s">
        <v>7</v>
      </c>
      <c r="B11" s="2" t="s">
        <v>51</v>
      </c>
      <c r="C11" s="6" t="s">
        <v>58</v>
      </c>
      <c r="D11" s="20">
        <v>38366.6</v>
      </c>
      <c r="E11" s="20">
        <v>35820</v>
      </c>
      <c r="F11" s="21">
        <v>30493.7</v>
      </c>
      <c r="G11" s="21">
        <v>31895.5</v>
      </c>
      <c r="H11" s="35">
        <v>29752.6</v>
      </c>
      <c r="I11" s="9">
        <v>29259</v>
      </c>
      <c r="J11" s="9">
        <v>28819</v>
      </c>
      <c r="K11" s="9">
        <v>29771</v>
      </c>
      <c r="L11" s="9">
        <v>30991.9</v>
      </c>
      <c r="M11" s="10">
        <v>33857</v>
      </c>
      <c r="N11" s="10">
        <v>34986.76</v>
      </c>
      <c r="O11" s="9">
        <v>34534.7</v>
      </c>
      <c r="P11" s="18">
        <f t="shared" si="0"/>
        <v>388547.76</v>
      </c>
      <c r="Q11">
        <f t="shared" si="1"/>
        <v>32378.98</v>
      </c>
    </row>
    <row r="12" spans="1:17" ht="12.75">
      <c r="A12" s="1" t="s">
        <v>8</v>
      </c>
      <c r="B12" s="2" t="s">
        <v>51</v>
      </c>
      <c r="C12" s="6" t="s">
        <v>59</v>
      </c>
      <c r="D12" s="20">
        <v>15706.4</v>
      </c>
      <c r="E12" s="20">
        <v>14230</v>
      </c>
      <c r="F12" s="21">
        <v>12378.4</v>
      </c>
      <c r="G12" s="21">
        <v>13136.7</v>
      </c>
      <c r="H12" s="35">
        <v>12657.7</v>
      </c>
      <c r="I12" s="9">
        <v>12067</v>
      </c>
      <c r="J12" s="9">
        <v>11968</v>
      </c>
      <c r="K12" s="9">
        <v>12557</v>
      </c>
      <c r="L12" s="9">
        <v>13767</v>
      </c>
      <c r="M12" s="10">
        <v>14477.9</v>
      </c>
      <c r="N12" s="10">
        <v>14986.89</v>
      </c>
      <c r="O12" s="9">
        <v>14838</v>
      </c>
      <c r="P12" s="18">
        <f t="shared" si="0"/>
        <v>162770.99</v>
      </c>
      <c r="Q12">
        <f t="shared" si="1"/>
        <v>13564.249166666666</v>
      </c>
    </row>
    <row r="13" spans="1:17" ht="12.75">
      <c r="A13" s="1" t="s">
        <v>9</v>
      </c>
      <c r="B13" s="2" t="s">
        <v>51</v>
      </c>
      <c r="C13" s="6" t="s">
        <v>60</v>
      </c>
      <c r="D13" s="20">
        <v>52583.8</v>
      </c>
      <c r="E13" s="20">
        <v>47210</v>
      </c>
      <c r="F13" s="21">
        <v>40859.6</v>
      </c>
      <c r="G13" s="21">
        <v>42933.4</v>
      </c>
      <c r="H13" s="35">
        <v>39964.5</v>
      </c>
      <c r="I13" s="9">
        <v>38990</v>
      </c>
      <c r="J13" s="9">
        <v>38478</v>
      </c>
      <c r="K13" s="9">
        <v>39721</v>
      </c>
      <c r="L13" s="9">
        <v>41846.5</v>
      </c>
      <c r="M13" s="10">
        <v>46257.8</v>
      </c>
      <c r="N13" s="10">
        <v>46778.71</v>
      </c>
      <c r="O13" s="9">
        <v>46482.9</v>
      </c>
      <c r="P13" s="18">
        <f t="shared" si="0"/>
        <v>522106.21</v>
      </c>
      <c r="Q13">
        <f t="shared" si="1"/>
        <v>43508.85083333334</v>
      </c>
    </row>
    <row r="14" spans="1:17" ht="12.75">
      <c r="A14" s="1" t="s">
        <v>10</v>
      </c>
      <c r="B14" s="2" t="s">
        <v>61</v>
      </c>
      <c r="C14" s="6" t="s">
        <v>62</v>
      </c>
      <c r="D14" s="20">
        <v>45165.7</v>
      </c>
      <c r="E14" s="20">
        <v>40640</v>
      </c>
      <c r="F14" s="21">
        <v>34157.8</v>
      </c>
      <c r="G14" s="21">
        <v>36434</v>
      </c>
      <c r="H14" s="35">
        <v>34312.9</v>
      </c>
      <c r="I14" s="9">
        <v>32394</v>
      </c>
      <c r="J14" s="9">
        <v>31836</v>
      </c>
      <c r="K14" s="9">
        <v>32914</v>
      </c>
      <c r="L14" s="9">
        <v>34914.3</v>
      </c>
      <c r="M14" s="10">
        <v>37996.4</v>
      </c>
      <c r="N14" s="10">
        <v>39034.36</v>
      </c>
      <c r="O14" s="9">
        <v>39516.6</v>
      </c>
      <c r="P14" s="18">
        <f t="shared" si="0"/>
        <v>439316.06</v>
      </c>
      <c r="Q14">
        <f t="shared" si="1"/>
        <v>36609.67166666667</v>
      </c>
    </row>
    <row r="15" spans="1:17" ht="12.75">
      <c r="A15" s="1" t="s">
        <v>11</v>
      </c>
      <c r="B15" s="2" t="s">
        <v>61</v>
      </c>
      <c r="C15" s="6" t="s">
        <v>63</v>
      </c>
      <c r="D15" s="20">
        <v>127419.9</v>
      </c>
      <c r="E15" s="20">
        <v>117300</v>
      </c>
      <c r="F15" s="21">
        <v>98913.6</v>
      </c>
      <c r="G15" s="21">
        <v>106093.5</v>
      </c>
      <c r="H15" s="35">
        <v>102104.1</v>
      </c>
      <c r="I15" s="9">
        <v>95483</v>
      </c>
      <c r="J15" s="9">
        <v>93938</v>
      </c>
      <c r="K15" s="9">
        <v>95753</v>
      </c>
      <c r="L15" s="9">
        <v>102752.5</v>
      </c>
      <c r="M15" s="10">
        <v>112377.9</v>
      </c>
      <c r="N15" s="10">
        <v>112082.45</v>
      </c>
      <c r="O15" s="9">
        <v>112207.5</v>
      </c>
      <c r="P15" s="18">
        <f t="shared" si="0"/>
        <v>1276425.45</v>
      </c>
      <c r="Q15">
        <f t="shared" si="1"/>
        <v>106368.78749999999</v>
      </c>
    </row>
    <row r="16" spans="1:17" ht="12.75">
      <c r="A16" s="1" t="s">
        <v>12</v>
      </c>
      <c r="B16" s="2" t="s">
        <v>61</v>
      </c>
      <c r="C16" s="6" t="s">
        <v>64</v>
      </c>
      <c r="D16" s="20">
        <v>109405.1</v>
      </c>
      <c r="E16" s="20">
        <v>98400</v>
      </c>
      <c r="F16" s="21">
        <v>83821</v>
      </c>
      <c r="G16" s="21">
        <v>88089</v>
      </c>
      <c r="H16" s="35">
        <v>84165</v>
      </c>
      <c r="I16" s="9">
        <v>78557</v>
      </c>
      <c r="J16" s="9">
        <v>77506</v>
      </c>
      <c r="K16" s="9">
        <v>80290</v>
      </c>
      <c r="L16" s="9">
        <v>83096.3</v>
      </c>
      <c r="M16" s="10">
        <v>95253</v>
      </c>
      <c r="N16" s="10">
        <v>95609.24</v>
      </c>
      <c r="O16" s="9">
        <v>95471</v>
      </c>
      <c r="P16" s="18">
        <f t="shared" si="0"/>
        <v>1069662.6400000001</v>
      </c>
      <c r="Q16">
        <f t="shared" si="1"/>
        <v>89138.55333333334</v>
      </c>
    </row>
    <row r="17" spans="1:17" ht="12.75">
      <c r="A17" s="1" t="s">
        <v>13</v>
      </c>
      <c r="B17" s="2" t="s">
        <v>61</v>
      </c>
      <c r="C17" s="6" t="s">
        <v>65</v>
      </c>
      <c r="D17" s="20">
        <v>21374</v>
      </c>
      <c r="E17" s="20">
        <v>18920</v>
      </c>
      <c r="F17" s="21">
        <v>16165.8</v>
      </c>
      <c r="G17" s="21">
        <v>17213.7</v>
      </c>
      <c r="H17" s="35">
        <v>15504.7</v>
      </c>
      <c r="I17" s="9">
        <v>14674</v>
      </c>
      <c r="J17" s="9">
        <v>14895</v>
      </c>
      <c r="K17" s="9">
        <v>15874</v>
      </c>
      <c r="L17" s="9">
        <v>15063.7</v>
      </c>
      <c r="M17" s="10">
        <v>17704.7</v>
      </c>
      <c r="N17" s="10">
        <v>18843.79</v>
      </c>
      <c r="O17" s="9">
        <v>18824.7</v>
      </c>
      <c r="P17" s="18">
        <f t="shared" si="0"/>
        <v>205058.09000000005</v>
      </c>
      <c r="Q17">
        <f t="shared" si="1"/>
        <v>17088.17416666667</v>
      </c>
    </row>
    <row r="18" spans="1:17" ht="12.75">
      <c r="A18" s="1" t="s">
        <v>14</v>
      </c>
      <c r="B18" s="2" t="s">
        <v>61</v>
      </c>
      <c r="C18" s="6" t="s">
        <v>66</v>
      </c>
      <c r="D18" s="20">
        <v>60163.8</v>
      </c>
      <c r="E18" s="20">
        <v>52920</v>
      </c>
      <c r="F18" s="21">
        <v>47747.2</v>
      </c>
      <c r="G18" s="21">
        <v>51150.9</v>
      </c>
      <c r="H18" s="35">
        <v>48843.8</v>
      </c>
      <c r="I18" s="9">
        <v>48121</v>
      </c>
      <c r="J18" s="9">
        <v>46054</v>
      </c>
      <c r="K18" s="9">
        <v>44529</v>
      </c>
      <c r="L18" s="9">
        <v>50820.1</v>
      </c>
      <c r="M18" s="10">
        <v>55533.1</v>
      </c>
      <c r="N18" s="10">
        <v>58380.12</v>
      </c>
      <c r="O18" s="9">
        <v>59043.1</v>
      </c>
      <c r="P18" s="18">
        <f t="shared" si="0"/>
        <v>623306.12</v>
      </c>
      <c r="Q18">
        <f t="shared" si="1"/>
        <v>51942.176666666666</v>
      </c>
    </row>
    <row r="19" spans="1:17" ht="12.75">
      <c r="A19" s="1" t="s">
        <v>15</v>
      </c>
      <c r="B19" s="2" t="s">
        <v>67</v>
      </c>
      <c r="C19" s="6" t="s">
        <v>68</v>
      </c>
      <c r="D19" s="20">
        <v>16511.4</v>
      </c>
      <c r="E19" s="20">
        <v>14760</v>
      </c>
      <c r="F19" s="21">
        <v>12643.4</v>
      </c>
      <c r="G19" s="21">
        <v>13391.5</v>
      </c>
      <c r="H19" s="35">
        <v>12732.8</v>
      </c>
      <c r="I19" s="9">
        <v>11922</v>
      </c>
      <c r="J19" s="9">
        <v>11773</v>
      </c>
      <c r="K19" s="9">
        <v>12102</v>
      </c>
      <c r="L19" s="9">
        <v>13032</v>
      </c>
      <c r="M19" s="10">
        <v>14293</v>
      </c>
      <c r="N19" s="10">
        <v>14982.04</v>
      </c>
      <c r="O19" s="9">
        <v>15163.1</v>
      </c>
      <c r="P19" s="18">
        <f t="shared" si="0"/>
        <v>163306.24000000002</v>
      </c>
      <c r="Q19">
        <f t="shared" si="1"/>
        <v>13608.853333333334</v>
      </c>
    </row>
    <row r="20" spans="1:17" ht="12.75">
      <c r="A20" s="1" t="s">
        <v>16</v>
      </c>
      <c r="B20" s="2" t="s">
        <v>67</v>
      </c>
      <c r="C20" s="6" t="s">
        <v>69</v>
      </c>
      <c r="D20" s="20">
        <v>88441.8</v>
      </c>
      <c r="E20" s="20">
        <v>86570</v>
      </c>
      <c r="F20" s="21">
        <v>70190.3</v>
      </c>
      <c r="G20" s="21">
        <v>75344.4</v>
      </c>
      <c r="H20" s="35">
        <v>69462</v>
      </c>
      <c r="I20" s="9">
        <v>67163</v>
      </c>
      <c r="J20" s="9">
        <v>66877</v>
      </c>
      <c r="K20" s="9">
        <v>67954</v>
      </c>
      <c r="L20" s="9">
        <v>71019.4</v>
      </c>
      <c r="M20" s="10">
        <v>78529.5</v>
      </c>
      <c r="N20" s="10">
        <v>79839.43</v>
      </c>
      <c r="O20" s="9">
        <v>80742.7</v>
      </c>
      <c r="P20" s="18">
        <f t="shared" si="0"/>
        <v>902133.53</v>
      </c>
      <c r="Q20">
        <f t="shared" si="1"/>
        <v>75177.79416666667</v>
      </c>
    </row>
    <row r="21" spans="1:17" ht="12.75">
      <c r="A21" s="1" t="s">
        <v>17</v>
      </c>
      <c r="B21" s="2" t="s">
        <v>67</v>
      </c>
      <c r="C21" s="6" t="s">
        <v>70</v>
      </c>
      <c r="D21" s="20">
        <v>59624.2</v>
      </c>
      <c r="E21" s="20">
        <v>54640</v>
      </c>
      <c r="F21" s="21">
        <v>46091.1</v>
      </c>
      <c r="G21" s="21">
        <v>48880.3</v>
      </c>
      <c r="H21" s="35">
        <v>46651.1</v>
      </c>
      <c r="I21" s="9">
        <v>43881</v>
      </c>
      <c r="J21" s="9">
        <v>43661</v>
      </c>
      <c r="K21" s="9">
        <v>44958</v>
      </c>
      <c r="L21" s="9">
        <v>47526.2</v>
      </c>
      <c r="M21" s="10">
        <v>50491.1</v>
      </c>
      <c r="N21" s="10">
        <v>50880.4</v>
      </c>
      <c r="O21" s="9">
        <v>51759.7</v>
      </c>
      <c r="P21" s="18">
        <f t="shared" si="0"/>
        <v>589044.0999999999</v>
      </c>
      <c r="Q21">
        <f t="shared" si="1"/>
        <v>49087.008333333324</v>
      </c>
    </row>
    <row r="22" spans="1:17" ht="12.75">
      <c r="A22" s="1" t="s">
        <v>18</v>
      </c>
      <c r="B22" s="2" t="s">
        <v>67</v>
      </c>
      <c r="C22" s="6" t="s">
        <v>71</v>
      </c>
      <c r="D22" s="20">
        <v>44065</v>
      </c>
      <c r="E22" s="20">
        <v>40470</v>
      </c>
      <c r="F22" s="21">
        <v>33369.1</v>
      </c>
      <c r="G22" s="21">
        <v>35075.1</v>
      </c>
      <c r="H22" s="35">
        <v>31377.1</v>
      </c>
      <c r="I22" s="9">
        <v>31175</v>
      </c>
      <c r="J22" s="9">
        <v>30807</v>
      </c>
      <c r="K22" s="9">
        <v>31825</v>
      </c>
      <c r="L22" s="9">
        <v>33544.9</v>
      </c>
      <c r="M22" s="10">
        <v>37526.8</v>
      </c>
      <c r="N22" s="10">
        <v>38374.86</v>
      </c>
      <c r="O22" s="9">
        <v>38797</v>
      </c>
      <c r="P22" s="18">
        <f t="shared" si="0"/>
        <v>426406.86000000004</v>
      </c>
      <c r="Q22">
        <f t="shared" si="1"/>
        <v>35533.905000000006</v>
      </c>
    </row>
    <row r="23" spans="1:17" ht="12.75">
      <c r="A23" s="1" t="s">
        <v>19</v>
      </c>
      <c r="B23" s="2" t="s">
        <v>67</v>
      </c>
      <c r="C23" s="6" t="s">
        <v>72</v>
      </c>
      <c r="D23" s="20">
        <v>43033.4</v>
      </c>
      <c r="E23" s="20">
        <v>39480</v>
      </c>
      <c r="F23" s="21">
        <v>33957.5</v>
      </c>
      <c r="G23" s="21">
        <v>35913.4</v>
      </c>
      <c r="H23" s="35">
        <v>32395.3</v>
      </c>
      <c r="I23" s="9">
        <v>32033</v>
      </c>
      <c r="J23" s="9">
        <v>31715</v>
      </c>
      <c r="K23" s="9">
        <v>33273</v>
      </c>
      <c r="L23" s="9">
        <v>34513.1</v>
      </c>
      <c r="M23" s="10">
        <v>37595.2</v>
      </c>
      <c r="N23" s="10">
        <v>39393.51</v>
      </c>
      <c r="O23" s="9">
        <v>38955.6</v>
      </c>
      <c r="P23" s="18">
        <f t="shared" si="0"/>
        <v>432258.00999999995</v>
      </c>
      <c r="Q23">
        <f t="shared" si="1"/>
        <v>36021.50083333333</v>
      </c>
    </row>
    <row r="24" spans="1:17" ht="12.75">
      <c r="A24" s="1" t="s">
        <v>20</v>
      </c>
      <c r="B24" s="2" t="s">
        <v>73</v>
      </c>
      <c r="C24" s="6" t="s">
        <v>74</v>
      </c>
      <c r="D24" s="20">
        <v>67105.8</v>
      </c>
      <c r="E24" s="20">
        <v>65760</v>
      </c>
      <c r="F24" s="21">
        <v>52654.9</v>
      </c>
      <c r="G24" s="21">
        <v>59108.1</v>
      </c>
      <c r="H24" s="35">
        <v>58969.2</v>
      </c>
      <c r="I24" s="9">
        <v>55018</v>
      </c>
      <c r="J24" s="9">
        <v>53394</v>
      </c>
      <c r="K24" s="9">
        <v>55547</v>
      </c>
      <c r="L24" s="9">
        <v>57680.8</v>
      </c>
      <c r="M24" s="10">
        <v>60897.8</v>
      </c>
      <c r="N24" s="10">
        <v>61956.65</v>
      </c>
      <c r="O24" s="9">
        <v>63466.7</v>
      </c>
      <c r="P24" s="18">
        <f t="shared" si="0"/>
        <v>711558.9500000001</v>
      </c>
      <c r="Q24">
        <f t="shared" si="1"/>
        <v>59296.57916666667</v>
      </c>
    </row>
    <row r="25" spans="1:17" ht="12.75">
      <c r="A25" s="1" t="s">
        <v>21</v>
      </c>
      <c r="B25" s="2" t="s">
        <v>75</v>
      </c>
      <c r="C25" s="6" t="s">
        <v>76</v>
      </c>
      <c r="D25" s="20">
        <v>163202.6</v>
      </c>
      <c r="E25" s="20">
        <v>149070</v>
      </c>
      <c r="F25" s="21">
        <v>129774.4</v>
      </c>
      <c r="G25" s="21">
        <v>136594.1</v>
      </c>
      <c r="H25" s="35">
        <v>130718.5</v>
      </c>
      <c r="I25" s="9">
        <v>122684</v>
      </c>
      <c r="J25" s="9">
        <v>119556</v>
      </c>
      <c r="K25" s="9">
        <v>126756</v>
      </c>
      <c r="L25" s="9">
        <v>136088.5</v>
      </c>
      <c r="M25" s="10">
        <v>144848.3</v>
      </c>
      <c r="N25" s="10">
        <v>149047.66</v>
      </c>
      <c r="O25" s="9">
        <v>144859.8</v>
      </c>
      <c r="P25" s="18">
        <f t="shared" si="0"/>
        <v>1653199.86</v>
      </c>
      <c r="Q25">
        <f t="shared" si="1"/>
        <v>137766.655</v>
      </c>
    </row>
    <row r="26" spans="1:17" ht="12.75">
      <c r="A26" s="4" t="s">
        <v>48</v>
      </c>
      <c r="B26" s="2" t="s">
        <v>75</v>
      </c>
      <c r="C26" s="6" t="s">
        <v>77</v>
      </c>
      <c r="D26" s="20">
        <v>24639.8</v>
      </c>
      <c r="E26" s="20">
        <v>21490</v>
      </c>
      <c r="F26" s="21">
        <v>17215.6</v>
      </c>
      <c r="G26" s="21">
        <v>17975.6</v>
      </c>
      <c r="H26" s="36">
        <v>19314.5</v>
      </c>
      <c r="I26" s="31">
        <v>15645</v>
      </c>
      <c r="J26" s="31">
        <v>15165</v>
      </c>
      <c r="K26" s="9">
        <v>15265</v>
      </c>
      <c r="L26" s="9">
        <v>18205.1</v>
      </c>
      <c r="M26" s="10">
        <v>19265.1</v>
      </c>
      <c r="N26" s="10">
        <v>18395.04</v>
      </c>
      <c r="O26" s="9">
        <v>19945.2</v>
      </c>
      <c r="P26" s="18">
        <f t="shared" si="0"/>
        <v>222520.94000000003</v>
      </c>
      <c r="Q26">
        <f t="shared" si="1"/>
        <v>18543.41166666667</v>
      </c>
    </row>
    <row r="27" spans="1:17" ht="12.75">
      <c r="A27" s="1" t="s">
        <v>22</v>
      </c>
      <c r="B27" s="2" t="s">
        <v>75</v>
      </c>
      <c r="C27" s="6" t="s">
        <v>78</v>
      </c>
      <c r="D27" s="20">
        <v>31871.6</v>
      </c>
      <c r="E27" s="20">
        <v>29040</v>
      </c>
      <c r="F27" s="21">
        <v>24485.8</v>
      </c>
      <c r="G27" s="21">
        <v>25392.1</v>
      </c>
      <c r="H27" s="35">
        <v>24054.1</v>
      </c>
      <c r="I27" s="9">
        <v>22612</v>
      </c>
      <c r="J27" s="9">
        <v>21864</v>
      </c>
      <c r="K27" s="9">
        <v>23152</v>
      </c>
      <c r="L27" s="9">
        <v>24872</v>
      </c>
      <c r="M27" s="10">
        <v>26924</v>
      </c>
      <c r="N27" s="10">
        <v>27862.04</v>
      </c>
      <c r="O27" s="9">
        <v>27674.1</v>
      </c>
      <c r="P27" s="18">
        <f t="shared" si="0"/>
        <v>309803.74</v>
      </c>
      <c r="Q27">
        <f t="shared" si="1"/>
        <v>25816.978333333333</v>
      </c>
    </row>
    <row r="28" spans="1:17" ht="12.75">
      <c r="A28" s="1" t="s">
        <v>23</v>
      </c>
      <c r="B28" s="2" t="s">
        <v>75</v>
      </c>
      <c r="C28" s="6" t="s">
        <v>79</v>
      </c>
      <c r="D28" s="20">
        <v>40769.4</v>
      </c>
      <c r="E28" s="20">
        <v>38420</v>
      </c>
      <c r="F28" s="21">
        <v>32855.5</v>
      </c>
      <c r="G28" s="21">
        <v>34827.2</v>
      </c>
      <c r="H28" s="35">
        <v>31317.1</v>
      </c>
      <c r="I28" s="9">
        <v>29135</v>
      </c>
      <c r="J28" s="9">
        <v>28075</v>
      </c>
      <c r="K28" s="9">
        <v>30116</v>
      </c>
      <c r="L28" s="9">
        <v>32013</v>
      </c>
      <c r="M28" s="10">
        <v>34990.3</v>
      </c>
      <c r="N28" s="10">
        <v>37119.09</v>
      </c>
      <c r="O28" s="9">
        <v>36991</v>
      </c>
      <c r="P28" s="18">
        <f t="shared" si="0"/>
        <v>406628.58999999997</v>
      </c>
      <c r="Q28">
        <f t="shared" si="1"/>
        <v>33885.71583333333</v>
      </c>
    </row>
    <row r="29" spans="1:17" ht="12.75">
      <c r="A29" s="1" t="s">
        <v>24</v>
      </c>
      <c r="B29" s="2" t="s">
        <v>75</v>
      </c>
      <c r="C29" s="6" t="s">
        <v>80</v>
      </c>
      <c r="D29" s="20">
        <v>68690.8</v>
      </c>
      <c r="E29" s="20">
        <v>63000</v>
      </c>
      <c r="F29" s="21">
        <v>55622.5</v>
      </c>
      <c r="G29" s="21">
        <v>58266.3</v>
      </c>
      <c r="H29" s="35">
        <v>53446.3</v>
      </c>
      <c r="I29" s="9">
        <v>52793</v>
      </c>
      <c r="J29" s="9">
        <v>48720</v>
      </c>
      <c r="K29" s="9">
        <v>53550</v>
      </c>
      <c r="L29" s="9">
        <v>55459.7</v>
      </c>
      <c r="M29" s="10">
        <v>59814</v>
      </c>
      <c r="N29" s="10">
        <v>63236.09</v>
      </c>
      <c r="O29" s="9">
        <v>63443.2</v>
      </c>
      <c r="P29" s="18">
        <f t="shared" si="0"/>
        <v>696041.8899999999</v>
      </c>
      <c r="Q29">
        <f t="shared" si="1"/>
        <v>58003.49083333332</v>
      </c>
    </row>
    <row r="30" spans="1:17" ht="12.75">
      <c r="A30" s="1" t="s">
        <v>25</v>
      </c>
      <c r="B30" s="2" t="s">
        <v>75</v>
      </c>
      <c r="C30" s="6" t="s">
        <v>81</v>
      </c>
      <c r="D30" s="20">
        <v>39129.9</v>
      </c>
      <c r="E30" s="20">
        <v>36030</v>
      </c>
      <c r="F30" s="21">
        <v>31235.7</v>
      </c>
      <c r="G30" s="21">
        <v>33691.7</v>
      </c>
      <c r="H30" s="35">
        <v>29729.5</v>
      </c>
      <c r="I30" s="9">
        <v>29101</v>
      </c>
      <c r="J30" s="9">
        <v>28924</v>
      </c>
      <c r="K30" s="9">
        <v>29462</v>
      </c>
      <c r="L30" s="9">
        <v>30451.9</v>
      </c>
      <c r="M30" s="10">
        <v>33724.1</v>
      </c>
      <c r="N30" s="10">
        <v>35882.04</v>
      </c>
      <c r="O30" s="9">
        <v>36214</v>
      </c>
      <c r="P30" s="18">
        <f t="shared" si="0"/>
        <v>393575.83999999997</v>
      </c>
      <c r="Q30">
        <f t="shared" si="1"/>
        <v>32797.986666666664</v>
      </c>
    </row>
    <row r="31" spans="1:17" ht="12.75">
      <c r="A31" s="1" t="s">
        <v>26</v>
      </c>
      <c r="B31" s="2" t="s">
        <v>75</v>
      </c>
      <c r="C31" s="6" t="s">
        <v>82</v>
      </c>
      <c r="D31" s="20">
        <v>50984.4</v>
      </c>
      <c r="E31" s="20">
        <v>44520</v>
      </c>
      <c r="F31" s="21">
        <v>40617.1</v>
      </c>
      <c r="G31" s="21">
        <v>41365.3</v>
      </c>
      <c r="H31" s="35">
        <v>37851.2</v>
      </c>
      <c r="I31" s="9">
        <v>36403</v>
      </c>
      <c r="J31" s="9">
        <v>33181</v>
      </c>
      <c r="K31" s="9">
        <v>36315</v>
      </c>
      <c r="L31" s="9">
        <v>38114.1</v>
      </c>
      <c r="M31" s="10">
        <v>42437.2</v>
      </c>
      <c r="N31" s="10">
        <v>43293.14</v>
      </c>
      <c r="O31" s="9">
        <v>45508.2</v>
      </c>
      <c r="P31" s="18">
        <f t="shared" si="0"/>
        <v>490589.64</v>
      </c>
      <c r="Q31">
        <f t="shared" si="1"/>
        <v>40882.47</v>
      </c>
    </row>
    <row r="32" spans="1:17" ht="12.75">
      <c r="A32" s="1" t="s">
        <v>27</v>
      </c>
      <c r="B32" s="2" t="s">
        <v>75</v>
      </c>
      <c r="C32" s="6" t="s">
        <v>83</v>
      </c>
      <c r="D32" s="20">
        <v>37912.8</v>
      </c>
      <c r="E32" s="20">
        <v>36300</v>
      </c>
      <c r="F32" s="21">
        <v>31234</v>
      </c>
      <c r="G32" s="21">
        <v>33329.8</v>
      </c>
      <c r="H32" s="35">
        <v>32458.7</v>
      </c>
      <c r="I32" s="9">
        <v>30180</v>
      </c>
      <c r="J32" s="9">
        <v>28892</v>
      </c>
      <c r="K32" s="9">
        <v>30570</v>
      </c>
      <c r="L32" s="9">
        <v>32819.9</v>
      </c>
      <c r="M32" s="10">
        <v>34351.9</v>
      </c>
      <c r="N32" s="10">
        <v>35219.91</v>
      </c>
      <c r="O32" s="9">
        <v>34651.8</v>
      </c>
      <c r="P32" s="18">
        <f t="shared" si="0"/>
        <v>397920.81</v>
      </c>
      <c r="Q32">
        <f t="shared" si="1"/>
        <v>33160.0675</v>
      </c>
    </row>
    <row r="33" spans="1:17" ht="12.75">
      <c r="A33" s="1" t="s">
        <v>28</v>
      </c>
      <c r="B33" s="2" t="s">
        <v>75</v>
      </c>
      <c r="C33" s="6" t="s">
        <v>84</v>
      </c>
      <c r="D33" s="20">
        <v>80982.5</v>
      </c>
      <c r="E33" s="20">
        <v>74560</v>
      </c>
      <c r="F33" s="21">
        <v>62588.2</v>
      </c>
      <c r="G33" s="21">
        <v>66657.2</v>
      </c>
      <c r="H33" s="35">
        <v>63438.1</v>
      </c>
      <c r="I33" s="9">
        <v>61444</v>
      </c>
      <c r="J33" s="9">
        <v>56312</v>
      </c>
      <c r="K33" s="9">
        <v>61044</v>
      </c>
      <c r="L33" s="9">
        <v>65172.4</v>
      </c>
      <c r="M33" s="10">
        <v>72590.2</v>
      </c>
      <c r="N33" s="10">
        <v>71906.61</v>
      </c>
      <c r="O33" s="9">
        <v>73591.1</v>
      </c>
      <c r="P33" s="18">
        <f t="shared" si="0"/>
        <v>810286.3099999999</v>
      </c>
      <c r="Q33">
        <f t="shared" si="1"/>
        <v>67523.85916666666</v>
      </c>
    </row>
    <row r="34" spans="1:17" ht="12.75">
      <c r="A34" s="1" t="s">
        <v>29</v>
      </c>
      <c r="B34" s="2" t="s">
        <v>75</v>
      </c>
      <c r="C34" s="6" t="s">
        <v>85</v>
      </c>
      <c r="D34" s="20">
        <v>20382.8</v>
      </c>
      <c r="E34" s="20">
        <v>18660</v>
      </c>
      <c r="F34" s="21">
        <v>15614.7</v>
      </c>
      <c r="G34" s="21">
        <v>17262.7</v>
      </c>
      <c r="H34" s="35">
        <v>15823.9</v>
      </c>
      <c r="I34" s="9">
        <v>15343</v>
      </c>
      <c r="J34" s="9">
        <v>15344</v>
      </c>
      <c r="K34" s="9">
        <v>15943</v>
      </c>
      <c r="L34" s="9">
        <v>16812.9</v>
      </c>
      <c r="M34" s="10">
        <v>18164</v>
      </c>
      <c r="N34" s="10">
        <v>18973</v>
      </c>
      <c r="O34" s="9">
        <v>18973.9</v>
      </c>
      <c r="P34" s="18">
        <f t="shared" si="0"/>
        <v>207297.89999999997</v>
      </c>
      <c r="Q34">
        <f t="shared" si="1"/>
        <v>17274.824999999997</v>
      </c>
    </row>
    <row r="35" spans="1:17" ht="12.75">
      <c r="A35" s="1" t="s">
        <v>30</v>
      </c>
      <c r="B35" s="2" t="s">
        <v>86</v>
      </c>
      <c r="C35" s="6" t="s">
        <v>87</v>
      </c>
      <c r="D35" s="20">
        <v>125059.1</v>
      </c>
      <c r="E35" s="20">
        <v>113610</v>
      </c>
      <c r="F35" s="21">
        <v>98054.5</v>
      </c>
      <c r="G35" s="21">
        <v>98237.4</v>
      </c>
      <c r="H35" s="35">
        <v>88632.5</v>
      </c>
      <c r="I35" s="9">
        <v>83777</v>
      </c>
      <c r="J35" s="9">
        <v>81558</v>
      </c>
      <c r="K35" s="9">
        <v>84315</v>
      </c>
      <c r="L35" s="9">
        <v>90374.9</v>
      </c>
      <c r="M35" s="10">
        <v>101176.4</v>
      </c>
      <c r="N35" s="10">
        <v>105613.84</v>
      </c>
      <c r="O35" s="9">
        <v>111136.7</v>
      </c>
      <c r="P35" s="18">
        <f t="shared" si="0"/>
        <v>1181545.34</v>
      </c>
      <c r="Q35">
        <f t="shared" si="1"/>
        <v>98462.11166666668</v>
      </c>
    </row>
    <row r="36" spans="1:17" ht="12.75">
      <c r="A36" s="1" t="s">
        <v>31</v>
      </c>
      <c r="B36" s="2" t="s">
        <v>88</v>
      </c>
      <c r="C36" s="6" t="s">
        <v>89</v>
      </c>
      <c r="D36" s="20">
        <v>46740.7</v>
      </c>
      <c r="E36" s="20">
        <v>43100</v>
      </c>
      <c r="F36" s="21">
        <v>35702.4</v>
      </c>
      <c r="G36" s="21">
        <v>38223.3</v>
      </c>
      <c r="H36" s="35">
        <v>36023.2</v>
      </c>
      <c r="I36" s="9">
        <v>34297</v>
      </c>
      <c r="J36" s="9">
        <v>34551</v>
      </c>
      <c r="K36" s="9">
        <v>34283</v>
      </c>
      <c r="L36" s="9">
        <v>36117</v>
      </c>
      <c r="M36" s="10">
        <v>39343.1</v>
      </c>
      <c r="N36" s="10">
        <v>39799.93</v>
      </c>
      <c r="O36" s="9">
        <v>39940.8</v>
      </c>
      <c r="P36" s="18">
        <f t="shared" si="0"/>
        <v>458121.43</v>
      </c>
      <c r="Q36">
        <f t="shared" si="1"/>
        <v>38176.785833333335</v>
      </c>
    </row>
    <row r="37" spans="1:17" ht="12.75">
      <c r="A37" s="1" t="s">
        <v>32</v>
      </c>
      <c r="B37" s="2" t="s">
        <v>88</v>
      </c>
      <c r="C37" s="6" t="s">
        <v>90</v>
      </c>
      <c r="D37" s="20">
        <v>36063.8</v>
      </c>
      <c r="E37" s="20">
        <v>34890</v>
      </c>
      <c r="F37" s="21">
        <v>29106.9</v>
      </c>
      <c r="G37" s="21">
        <v>30522.2</v>
      </c>
      <c r="H37" s="35">
        <v>28281.2</v>
      </c>
      <c r="I37" s="9">
        <v>26820</v>
      </c>
      <c r="J37" s="9">
        <v>27489</v>
      </c>
      <c r="K37" s="9">
        <v>26251</v>
      </c>
      <c r="L37" s="9">
        <v>32754.5</v>
      </c>
      <c r="M37" s="10">
        <v>37268.5</v>
      </c>
      <c r="N37" s="10">
        <v>39241.39</v>
      </c>
      <c r="O37" s="9">
        <v>40851.5</v>
      </c>
      <c r="P37" s="18">
        <f aca="true" t="shared" si="2" ref="P37:P54">D37+E37+F37+G37+H37+I37+J37+K37+L37+M37+N37+O37</f>
        <v>389539.99</v>
      </c>
      <c r="Q37">
        <f t="shared" si="1"/>
        <v>32461.665833333333</v>
      </c>
    </row>
    <row r="38" spans="1:17" ht="12.75">
      <c r="A38" s="1" t="s">
        <v>33</v>
      </c>
      <c r="B38" s="2" t="s">
        <v>88</v>
      </c>
      <c r="C38" s="6" t="s">
        <v>91</v>
      </c>
      <c r="D38" s="20">
        <v>56563.6</v>
      </c>
      <c r="E38" s="20">
        <v>53480</v>
      </c>
      <c r="F38" s="21">
        <v>45075.8</v>
      </c>
      <c r="G38" s="21">
        <v>48445.9</v>
      </c>
      <c r="H38" s="35">
        <v>45934.7</v>
      </c>
      <c r="I38" s="9">
        <v>43173</v>
      </c>
      <c r="J38" s="9">
        <v>43571</v>
      </c>
      <c r="K38" s="9">
        <v>42575</v>
      </c>
      <c r="L38" s="9">
        <v>46032.5</v>
      </c>
      <c r="M38" s="10">
        <v>50619.8</v>
      </c>
      <c r="N38" s="10">
        <v>50516.99</v>
      </c>
      <c r="O38" s="9">
        <v>50265.7</v>
      </c>
      <c r="P38" s="18">
        <f t="shared" si="2"/>
        <v>576253.99</v>
      </c>
      <c r="Q38">
        <f t="shared" si="1"/>
        <v>48021.16583333333</v>
      </c>
    </row>
    <row r="39" spans="1:17" ht="12.75">
      <c r="A39" s="1" t="s">
        <v>34</v>
      </c>
      <c r="B39" s="2" t="s">
        <v>88</v>
      </c>
      <c r="C39" s="6" t="s">
        <v>92</v>
      </c>
      <c r="D39" s="20">
        <v>44531.2</v>
      </c>
      <c r="E39" s="20">
        <v>41180</v>
      </c>
      <c r="F39" s="21">
        <v>35187.3</v>
      </c>
      <c r="G39" s="21">
        <v>37684.2</v>
      </c>
      <c r="H39" s="35">
        <v>35959.1</v>
      </c>
      <c r="I39" s="9">
        <v>34513</v>
      </c>
      <c r="J39" s="9">
        <v>34666</v>
      </c>
      <c r="K39" s="9">
        <v>35004</v>
      </c>
      <c r="L39" s="9">
        <v>36205.9</v>
      </c>
      <c r="M39" s="10">
        <v>39303.1</v>
      </c>
      <c r="N39" s="10">
        <v>39927.93</v>
      </c>
      <c r="O39" s="9">
        <v>39001.8</v>
      </c>
      <c r="P39" s="18">
        <f t="shared" si="2"/>
        <v>453163.53</v>
      </c>
      <c r="Q39">
        <f t="shared" si="1"/>
        <v>37763.6275</v>
      </c>
    </row>
    <row r="40" spans="1:17" ht="12.75">
      <c r="A40" s="1" t="s">
        <v>35</v>
      </c>
      <c r="B40" s="2" t="s">
        <v>88</v>
      </c>
      <c r="C40" s="6" t="s">
        <v>64</v>
      </c>
      <c r="D40" s="20">
        <v>15221.6</v>
      </c>
      <c r="E40" s="20">
        <v>13970</v>
      </c>
      <c r="F40" s="21">
        <v>12153.9</v>
      </c>
      <c r="G40" s="21">
        <v>13101.8</v>
      </c>
      <c r="H40" s="35">
        <v>12102.7</v>
      </c>
      <c r="I40" s="9">
        <v>11732</v>
      </c>
      <c r="J40" s="9">
        <v>11393</v>
      </c>
      <c r="K40" s="9">
        <v>11891</v>
      </c>
      <c r="L40" s="9">
        <v>12740.5</v>
      </c>
      <c r="M40" s="10">
        <v>14394.5</v>
      </c>
      <c r="N40" s="10">
        <v>14613.52</v>
      </c>
      <c r="O40" s="9">
        <v>14141.6</v>
      </c>
      <c r="P40" s="18">
        <f t="shared" si="2"/>
        <v>157456.12</v>
      </c>
      <c r="Q40">
        <f t="shared" si="1"/>
        <v>13121.343333333332</v>
      </c>
    </row>
    <row r="41" spans="1:17" ht="12.75">
      <c r="A41" s="1" t="s">
        <v>36</v>
      </c>
      <c r="B41" s="2" t="s">
        <v>88</v>
      </c>
      <c r="C41" s="6" t="s">
        <v>93</v>
      </c>
      <c r="D41" s="20">
        <v>20684</v>
      </c>
      <c r="E41" s="20">
        <v>19040</v>
      </c>
      <c r="F41" s="21">
        <v>16286</v>
      </c>
      <c r="G41" s="21">
        <v>17244</v>
      </c>
      <c r="H41" s="35">
        <v>15485</v>
      </c>
      <c r="I41" s="9">
        <v>15244</v>
      </c>
      <c r="J41" s="9">
        <v>14965</v>
      </c>
      <c r="K41" s="9">
        <v>16284</v>
      </c>
      <c r="L41" s="9">
        <v>16924.2</v>
      </c>
      <c r="M41" s="10">
        <v>18725.2</v>
      </c>
      <c r="N41" s="10">
        <v>19884.37</v>
      </c>
      <c r="O41" s="9">
        <v>19605.2</v>
      </c>
      <c r="P41" s="18">
        <f t="shared" si="2"/>
        <v>210370.97000000003</v>
      </c>
      <c r="Q41">
        <f t="shared" si="1"/>
        <v>17530.91416666667</v>
      </c>
    </row>
    <row r="42" spans="1:17" ht="12.75">
      <c r="A42" s="1" t="s">
        <v>37</v>
      </c>
      <c r="B42" s="2" t="s">
        <v>88</v>
      </c>
      <c r="C42" s="6" t="s">
        <v>94</v>
      </c>
      <c r="D42" s="20">
        <v>59223.2</v>
      </c>
      <c r="E42" s="20">
        <v>52110</v>
      </c>
      <c r="F42" s="21">
        <v>44880.3</v>
      </c>
      <c r="G42" s="21">
        <v>49899.2</v>
      </c>
      <c r="H42" s="35">
        <v>46415.4</v>
      </c>
      <c r="I42" s="9">
        <v>44362</v>
      </c>
      <c r="J42" s="9">
        <v>41191</v>
      </c>
      <c r="K42" s="9">
        <v>41560</v>
      </c>
      <c r="L42" s="9">
        <v>47702.4</v>
      </c>
      <c r="M42" s="10">
        <v>50709.4</v>
      </c>
      <c r="N42" s="10">
        <v>39737.49</v>
      </c>
      <c r="O42" s="9">
        <v>60978.4</v>
      </c>
      <c r="P42" s="18">
        <f t="shared" si="2"/>
        <v>578768.79</v>
      </c>
      <c r="Q42">
        <f t="shared" si="1"/>
        <v>48230.732500000006</v>
      </c>
    </row>
    <row r="43" spans="1:17" ht="12.75">
      <c r="A43" s="1" t="s">
        <v>38</v>
      </c>
      <c r="B43" s="2" t="s">
        <v>88</v>
      </c>
      <c r="C43" s="6" t="s">
        <v>95</v>
      </c>
      <c r="D43" s="20">
        <v>51401.5</v>
      </c>
      <c r="E43" s="20">
        <v>48720</v>
      </c>
      <c r="F43" s="21">
        <v>41795.9</v>
      </c>
      <c r="G43" s="21">
        <v>42200.7</v>
      </c>
      <c r="H43" s="35">
        <v>38723.7</v>
      </c>
      <c r="I43" s="9">
        <v>37467</v>
      </c>
      <c r="J43" s="9">
        <v>38074</v>
      </c>
      <c r="K43" s="9">
        <v>39196</v>
      </c>
      <c r="L43" s="9">
        <v>41459.9</v>
      </c>
      <c r="M43" s="10">
        <v>47201.9</v>
      </c>
      <c r="N43" s="10">
        <v>46337.83</v>
      </c>
      <c r="O43" s="9">
        <v>49458.9</v>
      </c>
      <c r="P43" s="18">
        <f t="shared" si="2"/>
        <v>522037.3300000001</v>
      </c>
      <c r="Q43">
        <f t="shared" si="1"/>
        <v>43503.11083333334</v>
      </c>
    </row>
    <row r="44" spans="1:17" ht="12.75">
      <c r="A44" s="1" t="s">
        <v>39</v>
      </c>
      <c r="B44" s="2" t="s">
        <v>88</v>
      </c>
      <c r="C44" s="6" t="s">
        <v>96</v>
      </c>
      <c r="D44" s="20">
        <v>59873.6</v>
      </c>
      <c r="E44" s="20">
        <v>57150</v>
      </c>
      <c r="F44" s="21">
        <v>47434.5</v>
      </c>
      <c r="G44" s="21">
        <v>50798.5</v>
      </c>
      <c r="H44" s="35">
        <v>48442.7</v>
      </c>
      <c r="I44" s="9">
        <v>45305</v>
      </c>
      <c r="J44" s="9">
        <v>44408</v>
      </c>
      <c r="K44" s="9">
        <v>45515</v>
      </c>
      <c r="L44" s="9">
        <v>48581.4</v>
      </c>
      <c r="M44" s="10">
        <v>54433.6</v>
      </c>
      <c r="N44" s="10">
        <v>54314.97</v>
      </c>
      <c r="O44" s="9">
        <v>54047.1</v>
      </c>
      <c r="P44" s="18">
        <f t="shared" si="2"/>
        <v>610304.37</v>
      </c>
      <c r="Q44">
        <f t="shared" si="1"/>
        <v>50858.6975</v>
      </c>
    </row>
    <row r="45" spans="1:17" ht="12.75">
      <c r="A45" s="1" t="s">
        <v>40</v>
      </c>
      <c r="B45" s="2" t="s">
        <v>88</v>
      </c>
      <c r="C45" s="6" t="s">
        <v>97</v>
      </c>
      <c r="D45" s="20">
        <v>34389.3</v>
      </c>
      <c r="E45" s="20">
        <v>33420</v>
      </c>
      <c r="F45" s="21">
        <v>29757.1</v>
      </c>
      <c r="G45" s="21">
        <v>30753.1</v>
      </c>
      <c r="H45" s="35">
        <v>29113.4</v>
      </c>
      <c r="I45" s="9">
        <v>27854</v>
      </c>
      <c r="J45" s="9">
        <v>26515</v>
      </c>
      <c r="K45" s="9">
        <v>28993</v>
      </c>
      <c r="L45" s="9">
        <v>30353.7</v>
      </c>
      <c r="M45" s="10">
        <v>32595.6</v>
      </c>
      <c r="N45" s="10">
        <v>33773.62</v>
      </c>
      <c r="O45" s="9">
        <v>33435.7</v>
      </c>
      <c r="P45" s="18">
        <f t="shared" si="2"/>
        <v>370953.51999999996</v>
      </c>
      <c r="Q45">
        <f t="shared" si="1"/>
        <v>30912.79333333333</v>
      </c>
    </row>
    <row r="46" spans="1:17" ht="12.75">
      <c r="A46" s="1" t="s">
        <v>41</v>
      </c>
      <c r="B46" s="2" t="s">
        <v>88</v>
      </c>
      <c r="C46" s="6" t="s">
        <v>98</v>
      </c>
      <c r="D46" s="20">
        <v>44464.2</v>
      </c>
      <c r="E46" s="20">
        <v>40950</v>
      </c>
      <c r="F46" s="21">
        <v>35537</v>
      </c>
      <c r="G46" s="21">
        <v>37961.4</v>
      </c>
      <c r="H46" s="35">
        <v>33344.4</v>
      </c>
      <c r="I46" s="9">
        <v>33041</v>
      </c>
      <c r="J46" s="9">
        <v>31424</v>
      </c>
      <c r="K46" s="9">
        <v>34691</v>
      </c>
      <c r="L46" s="9">
        <v>36791.3</v>
      </c>
      <c r="M46" s="10">
        <v>39104.4</v>
      </c>
      <c r="N46" s="10">
        <v>41771.36</v>
      </c>
      <c r="O46" s="9">
        <v>41504.3</v>
      </c>
      <c r="P46" s="18">
        <f t="shared" si="2"/>
        <v>450584.36</v>
      </c>
      <c r="Q46">
        <f t="shared" si="1"/>
        <v>37548.69666666666</v>
      </c>
    </row>
    <row r="47" spans="1:17" ht="12.75">
      <c r="A47" s="1" t="s">
        <v>42</v>
      </c>
      <c r="B47" s="2" t="s">
        <v>88</v>
      </c>
      <c r="C47" s="6" t="s">
        <v>99</v>
      </c>
      <c r="D47" s="20">
        <v>17983.8</v>
      </c>
      <c r="E47" s="20">
        <v>16770</v>
      </c>
      <c r="F47" s="21">
        <v>14715.9</v>
      </c>
      <c r="G47" s="21">
        <v>15583.8</v>
      </c>
      <c r="H47" s="35">
        <v>14354.8</v>
      </c>
      <c r="I47" s="9">
        <v>14144</v>
      </c>
      <c r="J47" s="9">
        <v>14205</v>
      </c>
      <c r="K47" s="9">
        <v>14264</v>
      </c>
      <c r="L47" s="9">
        <v>14623.8</v>
      </c>
      <c r="M47" s="10">
        <v>15404.9</v>
      </c>
      <c r="N47" s="10">
        <v>16063.77</v>
      </c>
      <c r="O47" s="9">
        <v>16424.7</v>
      </c>
      <c r="P47" s="18">
        <f t="shared" si="2"/>
        <v>184538.47</v>
      </c>
      <c r="Q47">
        <f t="shared" si="1"/>
        <v>15378.205833333333</v>
      </c>
    </row>
    <row r="48" spans="1:17" ht="12.75">
      <c r="A48" s="1" t="s">
        <v>43</v>
      </c>
      <c r="B48" s="2" t="s">
        <v>88</v>
      </c>
      <c r="C48" s="6" t="s">
        <v>100</v>
      </c>
      <c r="D48" s="20">
        <v>56470.4</v>
      </c>
      <c r="E48" s="20">
        <v>54360</v>
      </c>
      <c r="F48" s="21">
        <v>45106.3</v>
      </c>
      <c r="G48" s="21">
        <v>49213.3</v>
      </c>
      <c r="H48" s="35">
        <v>46852.3</v>
      </c>
      <c r="I48" s="9">
        <v>44980</v>
      </c>
      <c r="J48" s="9">
        <v>43015</v>
      </c>
      <c r="K48" s="9">
        <v>44077</v>
      </c>
      <c r="L48" s="9">
        <v>46761.9</v>
      </c>
      <c r="M48" s="10">
        <v>50458.3</v>
      </c>
      <c r="N48" s="10">
        <v>51115.32</v>
      </c>
      <c r="O48" s="9">
        <v>51911.4</v>
      </c>
      <c r="P48" s="18">
        <f t="shared" si="2"/>
        <v>584321.22</v>
      </c>
      <c r="Q48">
        <f t="shared" si="1"/>
        <v>48693.435</v>
      </c>
    </row>
    <row r="49" spans="1:17" ht="12.75">
      <c r="A49" s="1" t="s">
        <v>44</v>
      </c>
      <c r="B49" s="2" t="s">
        <v>88</v>
      </c>
      <c r="C49" s="6" t="s">
        <v>101</v>
      </c>
      <c r="D49" s="20">
        <v>103133.7</v>
      </c>
      <c r="E49" s="20">
        <v>95700</v>
      </c>
      <c r="F49" s="21">
        <v>82660</v>
      </c>
      <c r="G49" s="21">
        <v>88050.2</v>
      </c>
      <c r="H49" s="35">
        <v>81004.3</v>
      </c>
      <c r="I49" s="9">
        <v>75180</v>
      </c>
      <c r="J49" s="9">
        <v>74885</v>
      </c>
      <c r="K49" s="9">
        <v>78541</v>
      </c>
      <c r="L49" s="9">
        <v>82650.7</v>
      </c>
      <c r="M49" s="10">
        <v>93185.5</v>
      </c>
      <c r="N49" s="10">
        <v>97500.4</v>
      </c>
      <c r="O49" s="9">
        <v>99275.3</v>
      </c>
      <c r="P49" s="18">
        <f t="shared" si="2"/>
        <v>1051766.0999999999</v>
      </c>
      <c r="Q49">
        <f t="shared" si="1"/>
        <v>87647.17499999999</v>
      </c>
    </row>
    <row r="50" spans="1:17" ht="12.75">
      <c r="A50" s="1" t="s">
        <v>45</v>
      </c>
      <c r="B50" s="2" t="s">
        <v>88</v>
      </c>
      <c r="C50" s="6" t="s">
        <v>102</v>
      </c>
      <c r="D50" s="20">
        <v>74679.5</v>
      </c>
      <c r="E50" s="20">
        <v>67920</v>
      </c>
      <c r="F50" s="21">
        <v>59537.5</v>
      </c>
      <c r="G50" s="21">
        <v>63925.4</v>
      </c>
      <c r="H50" s="35">
        <v>60462.4</v>
      </c>
      <c r="I50" s="9">
        <v>57323</v>
      </c>
      <c r="J50" s="9">
        <v>54929</v>
      </c>
      <c r="K50" s="9">
        <v>57625</v>
      </c>
      <c r="L50" s="9">
        <v>60537.2</v>
      </c>
      <c r="M50" s="10">
        <v>66032.3</v>
      </c>
      <c r="N50" s="10">
        <v>66905.5</v>
      </c>
      <c r="O50" s="9">
        <v>67053.3</v>
      </c>
      <c r="P50" s="18">
        <f t="shared" si="2"/>
        <v>756930.1000000001</v>
      </c>
      <c r="Q50">
        <f t="shared" si="1"/>
        <v>63077.50833333334</v>
      </c>
    </row>
    <row r="51" spans="1:17" ht="12.75">
      <c r="A51" s="1" t="s">
        <v>46</v>
      </c>
      <c r="B51" s="2" t="s">
        <v>88</v>
      </c>
      <c r="C51" s="6" t="s">
        <v>103</v>
      </c>
      <c r="D51" s="20">
        <v>93481.6</v>
      </c>
      <c r="E51" s="20">
        <v>85530</v>
      </c>
      <c r="F51" s="21">
        <v>76031.2</v>
      </c>
      <c r="G51" s="21">
        <v>80311.3</v>
      </c>
      <c r="H51" s="35">
        <v>75305.3</v>
      </c>
      <c r="I51" s="9">
        <v>73561</v>
      </c>
      <c r="J51" s="9">
        <v>64651</v>
      </c>
      <c r="K51" s="9">
        <v>72642</v>
      </c>
      <c r="L51" s="9">
        <v>80281.7</v>
      </c>
      <c r="M51" s="10">
        <v>86196.5</v>
      </c>
      <c r="N51" s="10">
        <v>88831.64</v>
      </c>
      <c r="O51" s="9">
        <v>87036.6</v>
      </c>
      <c r="P51" s="18">
        <f t="shared" si="2"/>
        <v>963859.8399999999</v>
      </c>
      <c r="Q51">
        <f t="shared" si="1"/>
        <v>80321.65333333332</v>
      </c>
    </row>
    <row r="52" spans="1:17" ht="12.75">
      <c r="A52" s="1" t="s">
        <v>47</v>
      </c>
      <c r="B52" s="3" t="s">
        <v>88</v>
      </c>
      <c r="C52" s="7" t="s">
        <v>104</v>
      </c>
      <c r="D52" s="20">
        <v>113621.5</v>
      </c>
      <c r="E52" s="20">
        <v>103810</v>
      </c>
      <c r="F52" s="21">
        <v>88716.9</v>
      </c>
      <c r="G52" s="21">
        <v>92676.9</v>
      </c>
      <c r="H52" s="35">
        <v>83907.2</v>
      </c>
      <c r="I52" s="9">
        <v>81954</v>
      </c>
      <c r="J52" s="9">
        <v>76926</v>
      </c>
      <c r="K52" s="9">
        <v>80081</v>
      </c>
      <c r="L52" s="9">
        <v>86026.9</v>
      </c>
      <c r="M52" s="10">
        <v>94837.9</v>
      </c>
      <c r="N52" s="10">
        <v>99154.8</v>
      </c>
      <c r="O52" s="9">
        <v>98827.4</v>
      </c>
      <c r="P52" s="18">
        <f>D52+E52+F52+G52+H52+I52+J52+K52+L52+M52+N52+O52</f>
        <v>1100540.5</v>
      </c>
      <c r="Q52">
        <f t="shared" si="1"/>
        <v>91711.70833333333</v>
      </c>
    </row>
    <row r="53" spans="1:17" ht="12.75">
      <c r="A53" s="32"/>
      <c r="B53" s="30" t="s">
        <v>123</v>
      </c>
      <c r="C53" s="30" t="s">
        <v>124</v>
      </c>
      <c r="D53" s="33"/>
      <c r="E53" s="33">
        <v>7862</v>
      </c>
      <c r="F53" s="34">
        <v>6939</v>
      </c>
      <c r="G53" s="34">
        <v>8132</v>
      </c>
      <c r="H53" s="35">
        <v>8088</v>
      </c>
      <c r="I53" s="9">
        <v>6978</v>
      </c>
      <c r="J53" s="9">
        <v>6929</v>
      </c>
      <c r="K53" s="9">
        <v>7493</v>
      </c>
      <c r="L53" s="9">
        <v>8593</v>
      </c>
      <c r="M53" s="10">
        <v>10335</v>
      </c>
      <c r="N53" s="10">
        <v>10988</v>
      </c>
      <c r="O53" s="9">
        <v>10682</v>
      </c>
      <c r="P53" s="18">
        <f>D53+E53+F53+G53+H53+I53+J53+K53+L53+M53+N53+O53</f>
        <v>93019</v>
      </c>
      <c r="Q53">
        <f t="shared" si="1"/>
        <v>7751.583333333333</v>
      </c>
    </row>
    <row r="54" spans="2:17" ht="12.75">
      <c r="B54" s="5"/>
      <c r="C54" s="8" t="s">
        <v>120</v>
      </c>
      <c r="D54" s="8">
        <f>SUM(D5:D52)</f>
        <v>2762765.9000000004</v>
      </c>
      <c r="E54" s="8">
        <f>SUM(E5:E53)</f>
        <v>2554312</v>
      </c>
      <c r="F54" s="8">
        <f>SUM(F5:F52)</f>
        <v>2180791</v>
      </c>
      <c r="G54" s="22">
        <f>SUM(G5:G53)</f>
        <v>2317932.9</v>
      </c>
      <c r="H54" s="27">
        <f>SUM(H5:H53)</f>
        <v>2176194.6999999997</v>
      </c>
      <c r="I54" s="18">
        <f>SUM(I5:I53)</f>
        <v>2074119</v>
      </c>
      <c r="J54" s="18">
        <f>SUM(J5:J53)</f>
        <v>2014180</v>
      </c>
      <c r="K54" s="18">
        <f>SUM(K5:K53)</f>
        <v>2095971</v>
      </c>
      <c r="L54" s="18">
        <f>SUM(L5:L52)</f>
        <v>2228781.799999999</v>
      </c>
      <c r="M54" s="18">
        <f>SUM(M5:M53)</f>
        <v>2448654.6999999997</v>
      </c>
      <c r="N54" s="18">
        <f>SUM(N5:N53)</f>
        <v>2498738.99</v>
      </c>
      <c r="O54" s="19">
        <f>SUM(O5:O53)</f>
        <v>2526492.999999999</v>
      </c>
      <c r="P54" s="18">
        <f t="shared" si="2"/>
        <v>27878934.989999995</v>
      </c>
      <c r="Q54">
        <f>SUM(Q5:Q53)</f>
        <v>2324538.915833333</v>
      </c>
    </row>
    <row r="55" spans="3:7" ht="12.75" hidden="1">
      <c r="C55" s="30"/>
      <c r="D55" s="29"/>
      <c r="E55" s="29"/>
      <c r="F55" s="29"/>
      <c r="G55" s="28"/>
    </row>
    <row r="56" spans="3:7" ht="12.75" hidden="1">
      <c r="C56" s="30"/>
      <c r="D56" s="29"/>
      <c r="E56" s="29"/>
      <c r="F56" s="29"/>
      <c r="G56" s="28"/>
    </row>
    <row r="57" spans="3:8" ht="12.75">
      <c r="C57" s="30"/>
      <c r="H57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34">
      <pane xSplit="2" topLeftCell="D1" activePane="topRight" state="frozen"/>
      <selection pane="topLeft" activeCell="V62" sqref="V62"/>
      <selection pane="topRight" activeCell="V62" sqref="V62"/>
    </sheetView>
  </sheetViews>
  <sheetFormatPr defaultColWidth="9.00390625" defaultRowHeight="12.75"/>
  <cols>
    <col min="2" max="2" width="14.375" style="0" hidden="1" customWidth="1"/>
    <col min="3" max="3" width="7.00390625" style="0" customWidth="1"/>
    <col min="4" max="4" width="10.75390625" style="0" customWidth="1"/>
    <col min="6" max="6" width="11.875" style="0" customWidth="1"/>
    <col min="7" max="7" width="12.375" style="0" customWidth="1"/>
    <col min="8" max="8" width="10.375" style="26" customWidth="1"/>
    <col min="9" max="9" width="12.00390625" style="0" customWidth="1"/>
    <col min="10" max="10" width="9.875" style="39" customWidth="1"/>
    <col min="11" max="11" width="10.875" style="0" customWidth="1"/>
    <col min="12" max="12" width="10.625" style="0" customWidth="1"/>
    <col min="13" max="13" width="10.25390625" style="0" customWidth="1"/>
    <col min="14" max="16" width="13.875" style="0" customWidth="1"/>
    <col min="17" max="17" width="14.125" style="0" customWidth="1"/>
    <col min="18" max="18" width="13.75390625" style="0" customWidth="1"/>
  </cols>
  <sheetData>
    <row r="1" spans="2:15" ht="20.25">
      <c r="B1" s="135" t="s">
        <v>126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ht="12.75">
      <c r="H2" s="26" t="s">
        <v>119</v>
      </c>
    </row>
    <row r="4" spans="1:17" ht="25.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40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  <c r="Q4" s="43" t="s">
        <v>129</v>
      </c>
    </row>
    <row r="5" spans="1:18" ht="12.75">
      <c r="A5" s="1" t="s">
        <v>1</v>
      </c>
      <c r="B5" s="2" t="s">
        <v>51</v>
      </c>
      <c r="C5" s="6" t="s">
        <v>52</v>
      </c>
      <c r="D5" s="20">
        <v>50280.8</v>
      </c>
      <c r="E5" s="20">
        <v>49433.98</v>
      </c>
      <c r="F5" s="21">
        <v>40169.01</v>
      </c>
      <c r="G5" s="21">
        <v>42829.97238471673</v>
      </c>
      <c r="H5" s="35">
        <v>38465.93</v>
      </c>
      <c r="I5" s="9">
        <v>38759.3</v>
      </c>
      <c r="J5" s="41">
        <v>40384.74</v>
      </c>
      <c r="K5" s="41">
        <v>39380.99395585738</v>
      </c>
      <c r="L5" s="41">
        <v>43609.44395585739</v>
      </c>
      <c r="M5" s="10">
        <v>45436</v>
      </c>
      <c r="N5" s="10">
        <v>50613</v>
      </c>
      <c r="O5" s="41">
        <v>47819</v>
      </c>
      <c r="P5" s="18">
        <f aca="true" t="shared" si="0" ref="P5:P36">D5+E5+F5+G5+H5+I5+J5+K5+L5+M5+N5+O5</f>
        <v>527182.1702964315</v>
      </c>
      <c r="Q5" s="27">
        <f>P5/12</f>
        <v>43931.84752470263</v>
      </c>
      <c r="R5" s="49">
        <f>D5+E5+F5+G5+H5+I5+J5+K5+L5</f>
        <v>383314.17029643146</v>
      </c>
    </row>
    <row r="6" spans="1:18" ht="12.75">
      <c r="A6" s="1" t="s">
        <v>2</v>
      </c>
      <c r="B6" s="2" t="s">
        <v>51</v>
      </c>
      <c r="C6" s="6" t="s">
        <v>53</v>
      </c>
      <c r="D6" s="20">
        <v>130056.4</v>
      </c>
      <c r="E6" s="20">
        <v>133737.6</v>
      </c>
      <c r="F6" s="21">
        <v>107378.6</v>
      </c>
      <c r="G6" s="21">
        <v>112740.51</v>
      </c>
      <c r="H6" s="35">
        <v>97894.76</v>
      </c>
      <c r="I6" s="9">
        <v>100371.88</v>
      </c>
      <c r="J6" s="41">
        <v>93820.17</v>
      </c>
      <c r="K6" s="41">
        <v>101399.54511035654</v>
      </c>
      <c r="L6" s="41">
        <v>106270.16511035654</v>
      </c>
      <c r="M6" s="10">
        <v>113259</v>
      </c>
      <c r="N6" s="10">
        <v>125202</v>
      </c>
      <c r="O6" s="41">
        <v>117923</v>
      </c>
      <c r="P6" s="18">
        <f t="shared" si="0"/>
        <v>1340053.630220713</v>
      </c>
      <c r="Q6" s="27">
        <f aca="true" t="shared" si="1" ref="Q6:Q54">P6/12</f>
        <v>111671.1358517261</v>
      </c>
      <c r="R6" s="49">
        <f aca="true" t="shared" si="2" ref="R6:R54">D6+E6+F6+G6+H6+I6+J6+K6+L6</f>
        <v>983669.6302207131</v>
      </c>
    </row>
    <row r="7" spans="1:18" ht="12.75">
      <c r="A7" s="1" t="s">
        <v>3</v>
      </c>
      <c r="B7" s="2" t="s">
        <v>51</v>
      </c>
      <c r="C7" s="6" t="s">
        <v>54</v>
      </c>
      <c r="D7" s="20">
        <v>38267.9</v>
      </c>
      <c r="E7" s="20">
        <v>38353.07</v>
      </c>
      <c r="F7" s="21">
        <v>31868.1</v>
      </c>
      <c r="G7" s="21">
        <v>33964.433781291176</v>
      </c>
      <c r="H7" s="35">
        <v>30604.28</v>
      </c>
      <c r="I7" s="9">
        <v>30151.24</v>
      </c>
      <c r="J7" s="41">
        <v>29023.44</v>
      </c>
      <c r="K7" s="41">
        <v>31144.244482173173</v>
      </c>
      <c r="L7" s="41">
        <v>32464.244482173173</v>
      </c>
      <c r="M7" s="10">
        <v>34017</v>
      </c>
      <c r="N7" s="10">
        <v>38033</v>
      </c>
      <c r="O7" s="41">
        <v>36366</v>
      </c>
      <c r="P7" s="18">
        <f t="shared" si="0"/>
        <v>404256.9527456375</v>
      </c>
      <c r="Q7" s="27">
        <f t="shared" si="1"/>
        <v>33688.079395469795</v>
      </c>
      <c r="R7" s="49">
        <f t="shared" si="2"/>
        <v>295840.9527456375</v>
      </c>
    </row>
    <row r="8" spans="1:18" ht="12.75">
      <c r="A8" s="1" t="s">
        <v>4</v>
      </c>
      <c r="B8" s="2" t="s">
        <v>51</v>
      </c>
      <c r="C8" s="6" t="s">
        <v>55</v>
      </c>
      <c r="D8" s="20">
        <v>50025.1</v>
      </c>
      <c r="E8" s="20">
        <v>53321.1</v>
      </c>
      <c r="F8" s="21">
        <v>41128.8</v>
      </c>
      <c r="G8" s="21">
        <v>43212.72</v>
      </c>
      <c r="H8" s="35">
        <v>40501.82</v>
      </c>
      <c r="I8" s="9">
        <v>39750.01</v>
      </c>
      <c r="J8" s="41">
        <v>38034.15</v>
      </c>
      <c r="K8" s="41">
        <v>41730.07933786078</v>
      </c>
      <c r="L8" s="41">
        <v>44891.00933786078</v>
      </c>
      <c r="M8" s="10">
        <v>45751</v>
      </c>
      <c r="N8" s="10">
        <v>47592</v>
      </c>
      <c r="O8" s="41">
        <v>46284</v>
      </c>
      <c r="P8" s="18">
        <f t="shared" si="0"/>
        <v>532221.7886757215</v>
      </c>
      <c r="Q8" s="27">
        <f t="shared" si="1"/>
        <v>44351.81572297679</v>
      </c>
      <c r="R8" s="49">
        <f t="shared" si="2"/>
        <v>392594.78867572156</v>
      </c>
    </row>
    <row r="9" spans="1:18" ht="12.75">
      <c r="A9" s="1" t="s">
        <v>5</v>
      </c>
      <c r="B9" s="2" t="s">
        <v>51</v>
      </c>
      <c r="C9" s="6" t="s">
        <v>56</v>
      </c>
      <c r="D9" s="20">
        <v>8055.6</v>
      </c>
      <c r="E9" s="20">
        <v>9073.96</v>
      </c>
      <c r="F9" s="21">
        <v>5357.6</v>
      </c>
      <c r="G9" s="21">
        <v>7155.639683794467</v>
      </c>
      <c r="H9" s="35">
        <v>7002.41</v>
      </c>
      <c r="I9" s="9">
        <v>6996.85</v>
      </c>
      <c r="J9" s="41">
        <v>6953.01</v>
      </c>
      <c r="K9" s="41">
        <v>7545.748302207131</v>
      </c>
      <c r="L9" s="41">
        <v>7627.358302207131</v>
      </c>
      <c r="M9" s="10">
        <v>7803</v>
      </c>
      <c r="N9" s="10">
        <v>8241</v>
      </c>
      <c r="O9" s="41">
        <v>7777</v>
      </c>
      <c r="P9" s="18">
        <f t="shared" si="0"/>
        <v>89589.17628820872</v>
      </c>
      <c r="Q9" s="27">
        <f t="shared" si="1"/>
        <v>7465.76469068406</v>
      </c>
      <c r="R9" s="49">
        <f t="shared" si="2"/>
        <v>65768.17628820872</v>
      </c>
    </row>
    <row r="10" spans="1:18" ht="12.75">
      <c r="A10" s="1" t="s">
        <v>6</v>
      </c>
      <c r="B10" s="2" t="s">
        <v>51</v>
      </c>
      <c r="C10" s="6" t="s">
        <v>57</v>
      </c>
      <c r="D10" s="20">
        <v>73420.5</v>
      </c>
      <c r="E10" s="20">
        <v>74787.5</v>
      </c>
      <c r="F10" s="21">
        <v>61548.1</v>
      </c>
      <c r="G10" s="21">
        <v>68420.24</v>
      </c>
      <c r="H10" s="35">
        <v>57211.32</v>
      </c>
      <c r="I10" s="9">
        <v>57772.79</v>
      </c>
      <c r="J10" s="41">
        <v>53791.53</v>
      </c>
      <c r="K10" s="41">
        <v>58559.52758913412</v>
      </c>
      <c r="L10" s="41">
        <v>63090.23758913412</v>
      </c>
      <c r="M10" s="10">
        <v>65731</v>
      </c>
      <c r="N10" s="10">
        <v>71885</v>
      </c>
      <c r="O10" s="41">
        <v>72006</v>
      </c>
      <c r="P10" s="18">
        <f t="shared" si="0"/>
        <v>778223.7451782682</v>
      </c>
      <c r="Q10" s="27">
        <f t="shared" si="1"/>
        <v>64851.97876485568</v>
      </c>
      <c r="R10" s="49">
        <f t="shared" si="2"/>
        <v>568601.7451782682</v>
      </c>
    </row>
    <row r="11" spans="1:18" ht="12.75">
      <c r="A11" s="1" t="s">
        <v>7</v>
      </c>
      <c r="B11" s="2" t="s">
        <v>51</v>
      </c>
      <c r="C11" s="6" t="s">
        <v>58</v>
      </c>
      <c r="D11" s="20">
        <v>36420.1</v>
      </c>
      <c r="E11" s="20">
        <v>36989.95</v>
      </c>
      <c r="F11" s="21">
        <v>29681.8</v>
      </c>
      <c r="G11" s="21">
        <v>31441.116363636364</v>
      </c>
      <c r="H11" s="35">
        <v>27994.02</v>
      </c>
      <c r="I11" s="9">
        <v>27505.96</v>
      </c>
      <c r="J11" s="41">
        <v>26998.4</v>
      </c>
      <c r="K11" s="41">
        <v>28728.805008488962</v>
      </c>
      <c r="L11" s="41">
        <v>29932.955008488963</v>
      </c>
      <c r="M11" s="10">
        <v>32590</v>
      </c>
      <c r="N11" s="10">
        <v>34081</v>
      </c>
      <c r="O11" s="41">
        <v>34411</v>
      </c>
      <c r="P11" s="18">
        <f t="shared" si="0"/>
        <v>376775.1063806143</v>
      </c>
      <c r="Q11" s="27">
        <f t="shared" si="1"/>
        <v>31397.925531717858</v>
      </c>
      <c r="R11" s="49">
        <f t="shared" si="2"/>
        <v>275693.1063806143</v>
      </c>
    </row>
    <row r="12" spans="1:18" ht="12.75">
      <c r="A12" s="1" t="s">
        <v>8</v>
      </c>
      <c r="B12" s="2" t="s">
        <v>51</v>
      </c>
      <c r="C12" s="6" t="s">
        <v>59</v>
      </c>
      <c r="D12" s="20">
        <v>15157</v>
      </c>
      <c r="E12" s="20">
        <v>14737.1</v>
      </c>
      <c r="F12" s="21">
        <v>13179.2</v>
      </c>
      <c r="G12" s="21">
        <v>13587.21670619236</v>
      </c>
      <c r="H12" s="35">
        <v>12328.07</v>
      </c>
      <c r="I12" s="9">
        <v>12537.81</v>
      </c>
      <c r="J12" s="41">
        <v>14837.45</v>
      </c>
      <c r="K12" s="41">
        <v>12837.081494057726</v>
      </c>
      <c r="L12" s="41">
        <v>12814.491494057726</v>
      </c>
      <c r="M12" s="10">
        <v>13478</v>
      </c>
      <c r="N12" s="10">
        <v>14044</v>
      </c>
      <c r="O12" s="41">
        <v>14295</v>
      </c>
      <c r="P12" s="18">
        <f t="shared" si="0"/>
        <v>163832.4196943078</v>
      </c>
      <c r="Q12" s="27">
        <f t="shared" si="1"/>
        <v>13652.701641192318</v>
      </c>
      <c r="R12" s="49">
        <f t="shared" si="2"/>
        <v>122015.41969430781</v>
      </c>
    </row>
    <row r="13" spans="1:18" ht="12.75">
      <c r="A13" s="1" t="s">
        <v>9</v>
      </c>
      <c r="B13" s="2" t="s">
        <v>51</v>
      </c>
      <c r="C13" s="6" t="s">
        <v>60</v>
      </c>
      <c r="D13" s="20">
        <v>48425.2</v>
      </c>
      <c r="E13" s="20">
        <v>49327.2</v>
      </c>
      <c r="F13" s="21">
        <v>39941</v>
      </c>
      <c r="G13" s="21">
        <v>42395.270408432145</v>
      </c>
      <c r="H13" s="35">
        <v>37656.19</v>
      </c>
      <c r="I13" s="9">
        <v>37544.38</v>
      </c>
      <c r="J13" s="41">
        <v>35316.9</v>
      </c>
      <c r="K13" s="41">
        <v>39362.55716468591</v>
      </c>
      <c r="L13" s="41">
        <v>41036.27716468591</v>
      </c>
      <c r="M13" s="10">
        <v>44071</v>
      </c>
      <c r="N13" s="10">
        <v>46435</v>
      </c>
      <c r="O13" s="41">
        <v>46095</v>
      </c>
      <c r="P13" s="18">
        <f t="shared" si="0"/>
        <v>507605.974737804</v>
      </c>
      <c r="Q13" s="27">
        <f t="shared" si="1"/>
        <v>42300.497894816996</v>
      </c>
      <c r="R13" s="49">
        <f t="shared" si="2"/>
        <v>371004.974737804</v>
      </c>
    </row>
    <row r="14" spans="1:18" ht="12.75">
      <c r="A14" s="1" t="s">
        <v>10</v>
      </c>
      <c r="B14" s="2" t="s">
        <v>61</v>
      </c>
      <c r="C14" s="6" t="s">
        <v>62</v>
      </c>
      <c r="D14" s="20">
        <v>41360.7</v>
      </c>
      <c r="E14" s="20">
        <v>44218.14</v>
      </c>
      <c r="F14" s="21">
        <v>34959</v>
      </c>
      <c r="G14" s="21">
        <v>36966.28</v>
      </c>
      <c r="H14" s="35">
        <v>32716.02</v>
      </c>
      <c r="I14" s="9">
        <v>32599.8</v>
      </c>
      <c r="J14" s="41">
        <v>29834.86</v>
      </c>
      <c r="K14" s="41">
        <v>32274.856536502546</v>
      </c>
      <c r="L14" s="41">
        <v>34906.58653650255</v>
      </c>
      <c r="M14" s="10">
        <v>36277</v>
      </c>
      <c r="N14" s="10">
        <v>40133</v>
      </c>
      <c r="O14" s="41">
        <v>40741</v>
      </c>
      <c r="P14" s="18">
        <f t="shared" si="0"/>
        <v>436987.2430730051</v>
      </c>
      <c r="Q14" s="27">
        <f t="shared" si="1"/>
        <v>36415.60358941709</v>
      </c>
      <c r="R14" s="49">
        <f t="shared" si="2"/>
        <v>319836.2430730051</v>
      </c>
    </row>
    <row r="15" spans="1:18" ht="12.75">
      <c r="A15" s="1" t="s">
        <v>11</v>
      </c>
      <c r="B15" s="2" t="s">
        <v>61</v>
      </c>
      <c r="C15" s="6" t="s">
        <v>63</v>
      </c>
      <c r="D15" s="20">
        <v>118651.4</v>
      </c>
      <c r="E15" s="20">
        <v>121232.9</v>
      </c>
      <c r="F15" s="21">
        <v>96202.3</v>
      </c>
      <c r="G15" s="21">
        <v>102234.58</v>
      </c>
      <c r="H15" s="35">
        <v>89504.96</v>
      </c>
      <c r="I15" s="9">
        <v>88922.82</v>
      </c>
      <c r="J15" s="41">
        <v>84862.82</v>
      </c>
      <c r="K15" s="41">
        <v>94152.5162139219</v>
      </c>
      <c r="L15" s="41">
        <v>110702.4362139219</v>
      </c>
      <c r="M15" s="10">
        <v>106188</v>
      </c>
      <c r="N15" s="10">
        <v>110412</v>
      </c>
      <c r="O15" s="41">
        <v>111684</v>
      </c>
      <c r="P15" s="18">
        <f t="shared" si="0"/>
        <v>1234750.7324278438</v>
      </c>
      <c r="Q15" s="27">
        <f t="shared" si="1"/>
        <v>102895.89436898699</v>
      </c>
      <c r="R15" s="49">
        <f t="shared" si="2"/>
        <v>906466.7324278438</v>
      </c>
    </row>
    <row r="16" spans="1:18" ht="12.75">
      <c r="A16" s="1" t="s">
        <v>12</v>
      </c>
      <c r="B16" s="2" t="s">
        <v>61</v>
      </c>
      <c r="C16" s="6" t="s">
        <v>64</v>
      </c>
      <c r="D16" s="20">
        <v>100100.7</v>
      </c>
      <c r="E16" s="20">
        <v>105488.61</v>
      </c>
      <c r="F16" s="21">
        <v>81079.4</v>
      </c>
      <c r="G16" s="21">
        <v>84902.56</v>
      </c>
      <c r="H16" s="35">
        <v>76311.35</v>
      </c>
      <c r="I16" s="9">
        <v>73804.73</v>
      </c>
      <c r="J16" s="41">
        <v>71104.73</v>
      </c>
      <c r="K16" s="41">
        <v>76565.73471986418</v>
      </c>
      <c r="L16" s="41">
        <v>85794.22471986419</v>
      </c>
      <c r="M16" s="10">
        <v>87361</v>
      </c>
      <c r="N16" s="10">
        <v>89823</v>
      </c>
      <c r="O16" s="41">
        <v>90910</v>
      </c>
      <c r="P16" s="18">
        <f t="shared" si="0"/>
        <v>1023246.0394397284</v>
      </c>
      <c r="Q16" s="27">
        <f t="shared" si="1"/>
        <v>85270.50328664403</v>
      </c>
      <c r="R16" s="49">
        <f t="shared" si="2"/>
        <v>755152.0394397284</v>
      </c>
    </row>
    <row r="17" spans="1:18" ht="12.75">
      <c r="A17" s="1" t="s">
        <v>13</v>
      </c>
      <c r="B17" s="2" t="s">
        <v>61</v>
      </c>
      <c r="C17" s="6" t="s">
        <v>65</v>
      </c>
      <c r="D17" s="20">
        <v>19413.7</v>
      </c>
      <c r="E17" s="20">
        <v>19973.7</v>
      </c>
      <c r="F17" s="21">
        <v>15294.58</v>
      </c>
      <c r="G17" s="21">
        <v>16613.760158102767</v>
      </c>
      <c r="H17" s="35">
        <v>15281.92</v>
      </c>
      <c r="I17" s="9">
        <v>14313.62</v>
      </c>
      <c r="J17" s="41">
        <v>14181.11</v>
      </c>
      <c r="K17" s="41">
        <v>14443.622241086587</v>
      </c>
      <c r="L17" s="41">
        <v>16247.792241086587</v>
      </c>
      <c r="M17" s="10">
        <v>17125</v>
      </c>
      <c r="N17" s="10">
        <v>20898</v>
      </c>
      <c r="O17" s="41">
        <v>19775</v>
      </c>
      <c r="P17" s="18">
        <f t="shared" si="0"/>
        <v>203561.80464027595</v>
      </c>
      <c r="Q17" s="27">
        <f t="shared" si="1"/>
        <v>16963.483720022996</v>
      </c>
      <c r="R17" s="49">
        <f t="shared" si="2"/>
        <v>145763.80464027595</v>
      </c>
    </row>
    <row r="18" spans="1:18" ht="12.75">
      <c r="A18" s="1" t="s">
        <v>14</v>
      </c>
      <c r="B18" s="2" t="s">
        <v>61</v>
      </c>
      <c r="C18" s="6" t="s">
        <v>66</v>
      </c>
      <c r="D18" s="20">
        <v>61208.9</v>
      </c>
      <c r="E18" s="20">
        <v>63415.53</v>
      </c>
      <c r="F18" s="21">
        <v>49509.25</v>
      </c>
      <c r="G18" s="21">
        <v>54060.01117259552</v>
      </c>
      <c r="H18" s="35">
        <v>45472.8</v>
      </c>
      <c r="I18" s="9">
        <v>45026.75</v>
      </c>
      <c r="J18" s="41">
        <v>43719.75</v>
      </c>
      <c r="K18" s="41">
        <v>48069.426604414264</v>
      </c>
      <c r="L18" s="41">
        <v>48639.746604414264</v>
      </c>
      <c r="M18" s="10">
        <v>54710</v>
      </c>
      <c r="N18" s="10">
        <v>58250</v>
      </c>
      <c r="O18" s="41">
        <v>59353</v>
      </c>
      <c r="P18" s="18">
        <f t="shared" si="0"/>
        <v>631435.164381424</v>
      </c>
      <c r="Q18" s="27">
        <f t="shared" si="1"/>
        <v>52619.59703178533</v>
      </c>
      <c r="R18" s="49">
        <f t="shared" si="2"/>
        <v>459122.164381424</v>
      </c>
    </row>
    <row r="19" spans="1:18" ht="12.75">
      <c r="A19" s="1" t="s">
        <v>15</v>
      </c>
      <c r="B19" s="2" t="s">
        <v>67</v>
      </c>
      <c r="C19" s="6" t="s">
        <v>68</v>
      </c>
      <c r="D19" s="20">
        <v>15972.1</v>
      </c>
      <c r="E19" s="20">
        <v>17082.1</v>
      </c>
      <c r="F19" s="21">
        <v>13334.1</v>
      </c>
      <c r="G19" s="21">
        <v>13602.178287220026</v>
      </c>
      <c r="H19" s="35">
        <v>12373.11</v>
      </c>
      <c r="I19" s="9">
        <v>12998.42</v>
      </c>
      <c r="J19" s="41">
        <v>11952.16</v>
      </c>
      <c r="K19" s="41">
        <v>12432.163412563666</v>
      </c>
      <c r="L19" s="41">
        <v>13666.633412563666</v>
      </c>
      <c r="M19" s="10">
        <v>14203</v>
      </c>
      <c r="N19" s="10">
        <v>15661</v>
      </c>
      <c r="O19" s="41">
        <v>15073</v>
      </c>
      <c r="P19" s="18">
        <f t="shared" si="0"/>
        <v>168349.96511234733</v>
      </c>
      <c r="Q19" s="27">
        <f t="shared" si="1"/>
        <v>14029.163759362278</v>
      </c>
      <c r="R19" s="49">
        <f t="shared" si="2"/>
        <v>123412.96511234734</v>
      </c>
    </row>
    <row r="20" spans="1:18" ht="12.75">
      <c r="A20" s="1" t="s">
        <v>16</v>
      </c>
      <c r="B20" s="2" t="s">
        <v>67</v>
      </c>
      <c r="C20" s="6" t="s">
        <v>69</v>
      </c>
      <c r="D20" s="20">
        <v>83011.7</v>
      </c>
      <c r="E20" s="20">
        <v>85849.13</v>
      </c>
      <c r="F20" s="21">
        <v>68313.3</v>
      </c>
      <c r="G20" s="21">
        <v>71954.45391304347</v>
      </c>
      <c r="H20" s="35">
        <v>66027.98</v>
      </c>
      <c r="I20" s="9">
        <v>64336.52</v>
      </c>
      <c r="J20" s="41">
        <v>59546.52</v>
      </c>
      <c r="K20" s="41">
        <v>63892.51655348047</v>
      </c>
      <c r="L20" s="41">
        <v>71670.72655348048</v>
      </c>
      <c r="M20" s="10">
        <v>72183</v>
      </c>
      <c r="N20" s="10">
        <v>77752</v>
      </c>
      <c r="O20" s="41">
        <v>78251</v>
      </c>
      <c r="P20" s="18">
        <f t="shared" si="0"/>
        <v>862788.8470200045</v>
      </c>
      <c r="Q20" s="27">
        <f t="shared" si="1"/>
        <v>71899.07058500037</v>
      </c>
      <c r="R20" s="49">
        <f t="shared" si="2"/>
        <v>634602.8470200045</v>
      </c>
    </row>
    <row r="21" spans="1:18" ht="12.75">
      <c r="A21" s="1" t="s">
        <v>17</v>
      </c>
      <c r="B21" s="2" t="s">
        <v>67</v>
      </c>
      <c r="C21" s="6" t="s">
        <v>70</v>
      </c>
      <c r="D21" s="20">
        <v>53675.8</v>
      </c>
      <c r="E21" s="20">
        <v>57379.6</v>
      </c>
      <c r="F21" s="21">
        <v>44185.4</v>
      </c>
      <c r="G21" s="21">
        <v>47253.674361001315</v>
      </c>
      <c r="H21" s="35">
        <v>42214.14</v>
      </c>
      <c r="I21" s="9">
        <v>41609.19</v>
      </c>
      <c r="J21" s="41">
        <v>39571.27</v>
      </c>
      <c r="K21" s="41">
        <v>43361.26612903226</v>
      </c>
      <c r="L21" s="41">
        <v>47588.646129032255</v>
      </c>
      <c r="M21" s="10">
        <v>47814</v>
      </c>
      <c r="N21" s="10">
        <v>51524</v>
      </c>
      <c r="O21" s="41">
        <v>51761</v>
      </c>
      <c r="P21" s="18">
        <f t="shared" si="0"/>
        <v>567937.9866190657</v>
      </c>
      <c r="Q21" s="27">
        <f t="shared" si="1"/>
        <v>47328.16555158881</v>
      </c>
      <c r="R21" s="49">
        <f t="shared" si="2"/>
        <v>416838.9866190658</v>
      </c>
    </row>
    <row r="22" spans="1:18" ht="12.75">
      <c r="A22" s="1" t="s">
        <v>18</v>
      </c>
      <c r="B22" s="2" t="s">
        <v>67</v>
      </c>
      <c r="C22" s="6" t="s">
        <v>71</v>
      </c>
      <c r="D22" s="20">
        <v>40875</v>
      </c>
      <c r="E22" s="20">
        <v>43544.8</v>
      </c>
      <c r="F22" s="21">
        <v>34158.6</v>
      </c>
      <c r="G22" s="21">
        <v>35674.645270092224</v>
      </c>
      <c r="H22" s="35">
        <v>31789.49</v>
      </c>
      <c r="I22" s="9">
        <v>31384.51</v>
      </c>
      <c r="J22" s="41">
        <v>35974.41</v>
      </c>
      <c r="K22" s="41">
        <v>31884.512308998303</v>
      </c>
      <c r="L22" s="41">
        <v>34533.882308998305</v>
      </c>
      <c r="M22" s="10">
        <v>36228</v>
      </c>
      <c r="N22" s="10">
        <v>39942</v>
      </c>
      <c r="O22" s="41">
        <v>39880</v>
      </c>
      <c r="P22" s="18">
        <f t="shared" si="0"/>
        <v>435869.8498880888</v>
      </c>
      <c r="Q22" s="27">
        <f t="shared" si="1"/>
        <v>36322.487490674066</v>
      </c>
      <c r="R22" s="49">
        <f t="shared" si="2"/>
        <v>319819.8498880888</v>
      </c>
    </row>
    <row r="23" spans="1:18" ht="12.75">
      <c r="A23" s="1" t="s">
        <v>19</v>
      </c>
      <c r="B23" s="2" t="s">
        <v>67</v>
      </c>
      <c r="C23" s="6" t="s">
        <v>72</v>
      </c>
      <c r="D23" s="20">
        <v>40113.6</v>
      </c>
      <c r="E23" s="20">
        <v>38713.7</v>
      </c>
      <c r="F23" s="21">
        <v>33317.7</v>
      </c>
      <c r="G23" s="21">
        <v>35473.741501976285</v>
      </c>
      <c r="H23" s="35">
        <v>33417.22</v>
      </c>
      <c r="I23" s="9">
        <v>31473.89</v>
      </c>
      <c r="J23" s="41">
        <v>29748.84</v>
      </c>
      <c r="K23" s="41">
        <v>33680.494736842105</v>
      </c>
      <c r="L23" s="41">
        <v>33833.89473684211</v>
      </c>
      <c r="M23" s="10">
        <v>36156</v>
      </c>
      <c r="N23" s="10">
        <v>39362</v>
      </c>
      <c r="O23" s="41">
        <v>40196</v>
      </c>
      <c r="P23" s="18">
        <f t="shared" si="0"/>
        <v>425487.0809756605</v>
      </c>
      <c r="Q23" s="27">
        <f t="shared" si="1"/>
        <v>35457.2567479717</v>
      </c>
      <c r="R23" s="49">
        <f t="shared" si="2"/>
        <v>309773.0809756605</v>
      </c>
    </row>
    <row r="24" spans="1:18" ht="12.75">
      <c r="A24" s="1" t="s">
        <v>20</v>
      </c>
      <c r="B24" s="2" t="s">
        <v>73</v>
      </c>
      <c r="C24" s="6" t="s">
        <v>74</v>
      </c>
      <c r="D24" s="20">
        <v>64725.5</v>
      </c>
      <c r="E24" s="20">
        <v>64536.5</v>
      </c>
      <c r="F24" s="21">
        <v>54269.64</v>
      </c>
      <c r="G24" s="21">
        <v>57714.11225296443</v>
      </c>
      <c r="H24" s="35">
        <v>60899.32</v>
      </c>
      <c r="I24" s="9">
        <v>52963.42</v>
      </c>
      <c r="J24" s="41">
        <v>50203.42</v>
      </c>
      <c r="K24" s="41">
        <v>55210.4240237691</v>
      </c>
      <c r="L24" s="41">
        <v>60173.8440237691</v>
      </c>
      <c r="M24" s="10">
        <v>60671</v>
      </c>
      <c r="N24" s="10">
        <v>61721</v>
      </c>
      <c r="O24" s="41">
        <v>63950</v>
      </c>
      <c r="P24" s="18">
        <f t="shared" si="0"/>
        <v>707038.1803005026</v>
      </c>
      <c r="Q24" s="27">
        <f t="shared" si="1"/>
        <v>58919.84835837522</v>
      </c>
      <c r="R24" s="49">
        <f t="shared" si="2"/>
        <v>520696.1803005026</v>
      </c>
    </row>
    <row r="25" spans="1:18" ht="12.75">
      <c r="A25" s="1" t="s">
        <v>21</v>
      </c>
      <c r="B25" s="2" t="s">
        <v>75</v>
      </c>
      <c r="C25" s="6" t="s">
        <v>76</v>
      </c>
      <c r="D25" s="20">
        <v>152701.2</v>
      </c>
      <c r="E25" s="20">
        <v>151049.9</v>
      </c>
      <c r="F25" s="21">
        <v>125418.36</v>
      </c>
      <c r="G25" s="21">
        <v>132265.23</v>
      </c>
      <c r="H25" s="35">
        <v>119573.61</v>
      </c>
      <c r="I25" s="9">
        <v>121820.53</v>
      </c>
      <c r="J25" s="41">
        <v>114726.33</v>
      </c>
      <c r="K25" s="41">
        <v>126175.39767402377</v>
      </c>
      <c r="L25" s="41">
        <v>135079.0276740238</v>
      </c>
      <c r="M25" s="10">
        <v>148254</v>
      </c>
      <c r="N25" s="10">
        <v>161740</v>
      </c>
      <c r="O25" s="41">
        <v>159576</v>
      </c>
      <c r="P25" s="18">
        <f t="shared" si="0"/>
        <v>1648379.5853480475</v>
      </c>
      <c r="Q25" s="27">
        <f t="shared" si="1"/>
        <v>137364.96544567062</v>
      </c>
      <c r="R25" s="49">
        <f t="shared" si="2"/>
        <v>1178809.5853480475</v>
      </c>
    </row>
    <row r="26" spans="1:18" ht="12.75">
      <c r="A26" s="4" t="s">
        <v>48</v>
      </c>
      <c r="B26" s="2" t="s">
        <v>75</v>
      </c>
      <c r="C26" s="6" t="s">
        <v>77</v>
      </c>
      <c r="D26" s="20">
        <v>20250.9</v>
      </c>
      <c r="E26" s="20">
        <v>21744.9</v>
      </c>
      <c r="F26" s="21">
        <v>18155</v>
      </c>
      <c r="G26" s="21">
        <v>18725.03</v>
      </c>
      <c r="H26" s="36">
        <v>17569.75</v>
      </c>
      <c r="I26" s="31">
        <v>15253.8</v>
      </c>
      <c r="J26" s="42">
        <v>14171.2</v>
      </c>
      <c r="K26" s="41">
        <v>16864.79753820034</v>
      </c>
      <c r="L26" s="41">
        <v>20455.37753820034</v>
      </c>
      <c r="M26" s="10">
        <v>19245</v>
      </c>
      <c r="N26" s="10">
        <v>20920</v>
      </c>
      <c r="O26" s="41">
        <v>19164</v>
      </c>
      <c r="P26" s="18">
        <f t="shared" si="0"/>
        <v>222519.7550764007</v>
      </c>
      <c r="Q26" s="27">
        <f t="shared" si="1"/>
        <v>18543.31292303339</v>
      </c>
      <c r="R26" s="49">
        <f t="shared" si="2"/>
        <v>163190.7550764007</v>
      </c>
    </row>
    <row r="27" spans="1:18" ht="12.75">
      <c r="A27" s="1" t="s">
        <v>22</v>
      </c>
      <c r="B27" s="2" t="s">
        <v>75</v>
      </c>
      <c r="C27" s="6" t="s">
        <v>78</v>
      </c>
      <c r="D27" s="20">
        <v>28962</v>
      </c>
      <c r="E27" s="20">
        <v>26742</v>
      </c>
      <c r="F27" s="21">
        <v>24594.17</v>
      </c>
      <c r="G27" s="21">
        <v>24762.130540184455</v>
      </c>
      <c r="H27" s="35">
        <v>22112.3</v>
      </c>
      <c r="I27" s="9">
        <v>23212.58</v>
      </c>
      <c r="J27" s="41">
        <v>21141.94</v>
      </c>
      <c r="K27" s="41">
        <v>23151.944397283532</v>
      </c>
      <c r="L27" s="41">
        <v>25169.944397283532</v>
      </c>
      <c r="M27" s="10">
        <v>25888</v>
      </c>
      <c r="N27" s="10">
        <v>28702</v>
      </c>
      <c r="O27" s="41">
        <v>28714</v>
      </c>
      <c r="P27" s="18">
        <f t="shared" si="0"/>
        <v>303153.0093347515</v>
      </c>
      <c r="Q27" s="27">
        <f t="shared" si="1"/>
        <v>25262.75077789596</v>
      </c>
      <c r="R27" s="49">
        <f t="shared" si="2"/>
        <v>219849.00933475155</v>
      </c>
    </row>
    <row r="28" spans="1:18" ht="12.75">
      <c r="A28" s="1" t="s">
        <v>23</v>
      </c>
      <c r="B28" s="2" t="s">
        <v>75</v>
      </c>
      <c r="C28" s="6" t="s">
        <v>79</v>
      </c>
      <c r="D28" s="20">
        <v>38381.1</v>
      </c>
      <c r="E28" s="20">
        <v>38936.4</v>
      </c>
      <c r="F28" s="21">
        <v>34272.3</v>
      </c>
      <c r="G28" s="21">
        <v>33660.645270092224</v>
      </c>
      <c r="H28" s="35">
        <v>29957.5</v>
      </c>
      <c r="I28" s="9">
        <v>29681.86</v>
      </c>
      <c r="J28" s="41">
        <v>27210.51</v>
      </c>
      <c r="K28" s="41">
        <v>29994.502308998304</v>
      </c>
      <c r="L28" s="41">
        <v>31518.812308998302</v>
      </c>
      <c r="M28" s="10">
        <v>35233</v>
      </c>
      <c r="N28" s="10">
        <v>36408</v>
      </c>
      <c r="O28" s="41">
        <v>36013</v>
      </c>
      <c r="P28" s="18">
        <f t="shared" si="0"/>
        <v>401267.62988808885</v>
      </c>
      <c r="Q28" s="27">
        <f t="shared" si="1"/>
        <v>33438.96915734074</v>
      </c>
      <c r="R28" s="49">
        <f t="shared" si="2"/>
        <v>293613.62988808885</v>
      </c>
    </row>
    <row r="29" spans="1:18" ht="12.75">
      <c r="A29" s="1" t="s">
        <v>24</v>
      </c>
      <c r="B29" s="2" t="s">
        <v>75</v>
      </c>
      <c r="C29" s="6" t="s">
        <v>80</v>
      </c>
      <c r="D29" s="20">
        <v>64808.1</v>
      </c>
      <c r="E29" s="20">
        <v>67674.96</v>
      </c>
      <c r="F29" s="21">
        <v>53483.5</v>
      </c>
      <c r="G29" s="21">
        <v>59374.97</v>
      </c>
      <c r="H29" s="35">
        <v>51166.72</v>
      </c>
      <c r="I29" s="9">
        <v>51143.63</v>
      </c>
      <c r="J29" s="41">
        <v>48023.63</v>
      </c>
      <c r="K29" s="41">
        <v>52561.89606112054</v>
      </c>
      <c r="L29" s="41">
        <v>56277.636061120545</v>
      </c>
      <c r="M29" s="10">
        <v>58542</v>
      </c>
      <c r="N29" s="10">
        <v>63852</v>
      </c>
      <c r="O29" s="41">
        <v>65238</v>
      </c>
      <c r="P29" s="18">
        <f t="shared" si="0"/>
        <v>692147.0421222411</v>
      </c>
      <c r="Q29" s="27">
        <f t="shared" si="1"/>
        <v>57678.920176853426</v>
      </c>
      <c r="R29" s="49">
        <f t="shared" si="2"/>
        <v>504515.0421222411</v>
      </c>
    </row>
    <row r="30" spans="1:18" ht="12.75">
      <c r="A30" s="1" t="s">
        <v>25</v>
      </c>
      <c r="B30" s="2" t="s">
        <v>75</v>
      </c>
      <c r="C30" s="6" t="s">
        <v>81</v>
      </c>
      <c r="D30" s="20">
        <v>37590.8</v>
      </c>
      <c r="E30" s="20">
        <v>37207.84</v>
      </c>
      <c r="F30" s="21">
        <v>30865.94</v>
      </c>
      <c r="G30" s="21">
        <v>32361.04</v>
      </c>
      <c r="H30" s="35">
        <v>28742.73</v>
      </c>
      <c r="I30" s="9">
        <v>28539.89</v>
      </c>
      <c r="J30" s="41">
        <v>26401.87</v>
      </c>
      <c r="K30" s="41">
        <v>29517.343089983024</v>
      </c>
      <c r="L30" s="41">
        <v>30091.873089983023</v>
      </c>
      <c r="M30" s="10">
        <v>33094</v>
      </c>
      <c r="N30" s="10">
        <v>34837</v>
      </c>
      <c r="O30" s="41">
        <v>35074</v>
      </c>
      <c r="P30" s="18">
        <f t="shared" si="0"/>
        <v>384324.32617996604</v>
      </c>
      <c r="Q30" s="27">
        <f t="shared" si="1"/>
        <v>32027.027181663838</v>
      </c>
      <c r="R30" s="49">
        <f t="shared" si="2"/>
        <v>281319.32617996604</v>
      </c>
    </row>
    <row r="31" spans="1:18" ht="12.75">
      <c r="A31" s="1" t="s">
        <v>26</v>
      </c>
      <c r="B31" s="2" t="s">
        <v>75</v>
      </c>
      <c r="C31" s="6" t="s">
        <v>82</v>
      </c>
      <c r="D31" s="20">
        <v>46263.2</v>
      </c>
      <c r="E31" s="20">
        <v>51247.63</v>
      </c>
      <c r="F31" s="21">
        <v>39170</v>
      </c>
      <c r="G31" s="21">
        <v>40749.097338603424</v>
      </c>
      <c r="H31" s="35">
        <v>36602.85</v>
      </c>
      <c r="I31" s="9">
        <v>35519.15</v>
      </c>
      <c r="J31" s="41">
        <v>33220.14</v>
      </c>
      <c r="K31" s="41">
        <v>36552.956010186754</v>
      </c>
      <c r="L31" s="41">
        <v>37246.326010186756</v>
      </c>
      <c r="M31" s="10">
        <v>40871</v>
      </c>
      <c r="N31" s="10">
        <v>43824</v>
      </c>
      <c r="O31" s="41">
        <v>44881</v>
      </c>
      <c r="P31" s="18">
        <f t="shared" si="0"/>
        <v>486147.34935897694</v>
      </c>
      <c r="Q31" s="27">
        <f t="shared" si="1"/>
        <v>40512.27911324808</v>
      </c>
      <c r="R31" s="49">
        <f t="shared" si="2"/>
        <v>356571.34935897694</v>
      </c>
    </row>
    <row r="32" spans="1:18" ht="12.75">
      <c r="A32" s="1" t="s">
        <v>27</v>
      </c>
      <c r="B32" s="2" t="s">
        <v>75</v>
      </c>
      <c r="C32" s="6" t="s">
        <v>83</v>
      </c>
      <c r="D32" s="20">
        <v>36825.8</v>
      </c>
      <c r="E32" s="20">
        <v>35489.8</v>
      </c>
      <c r="F32" s="21">
        <v>30137.21</v>
      </c>
      <c r="G32" s="21">
        <v>31650.371119894597</v>
      </c>
      <c r="H32" s="35">
        <v>29060.85</v>
      </c>
      <c r="I32" s="9">
        <v>30094.19</v>
      </c>
      <c r="J32" s="41">
        <v>28350.4</v>
      </c>
      <c r="K32" s="41">
        <v>30507.77770797963</v>
      </c>
      <c r="L32" s="41">
        <v>30482.397707979624</v>
      </c>
      <c r="M32" s="10">
        <v>33662</v>
      </c>
      <c r="N32" s="10">
        <v>37089</v>
      </c>
      <c r="O32" s="41">
        <v>37202</v>
      </c>
      <c r="P32" s="18">
        <f t="shared" si="0"/>
        <v>390551.7965358539</v>
      </c>
      <c r="Q32" s="27">
        <f t="shared" si="1"/>
        <v>32545.98304465449</v>
      </c>
      <c r="R32" s="49">
        <f t="shared" si="2"/>
        <v>282598.7965358539</v>
      </c>
    </row>
    <row r="33" spans="1:18" ht="12.75">
      <c r="A33" s="1" t="s">
        <v>28</v>
      </c>
      <c r="B33" s="2" t="s">
        <v>75</v>
      </c>
      <c r="C33" s="6" t="s">
        <v>84</v>
      </c>
      <c r="D33" s="20">
        <v>73484.2</v>
      </c>
      <c r="E33" s="20">
        <v>78864.72</v>
      </c>
      <c r="F33" s="21">
        <v>59470</v>
      </c>
      <c r="G33" s="21">
        <v>63596.41</v>
      </c>
      <c r="H33" s="35">
        <v>57259.78</v>
      </c>
      <c r="I33" s="9">
        <v>59441.42</v>
      </c>
      <c r="J33" s="41">
        <v>55297.66</v>
      </c>
      <c r="K33" s="41">
        <v>61709.31831918506</v>
      </c>
      <c r="L33" s="41">
        <v>57145.05831918506</v>
      </c>
      <c r="M33" s="10">
        <v>67424</v>
      </c>
      <c r="N33" s="10">
        <v>73456</v>
      </c>
      <c r="O33" s="41">
        <v>74708</v>
      </c>
      <c r="P33" s="18">
        <f t="shared" si="0"/>
        <v>781856.56663837</v>
      </c>
      <c r="Q33" s="27">
        <f t="shared" si="1"/>
        <v>65154.71388653084</v>
      </c>
      <c r="R33" s="49">
        <f t="shared" si="2"/>
        <v>566268.56663837</v>
      </c>
    </row>
    <row r="34" spans="1:18" ht="12.75">
      <c r="A34" s="1" t="s">
        <v>29</v>
      </c>
      <c r="B34" s="2" t="s">
        <v>75</v>
      </c>
      <c r="C34" s="6" t="s">
        <v>85</v>
      </c>
      <c r="D34" s="20">
        <v>20682.9</v>
      </c>
      <c r="E34" s="20">
        <v>19932.9</v>
      </c>
      <c r="F34" s="21">
        <v>16427.41</v>
      </c>
      <c r="G34" s="21">
        <v>17404.97</v>
      </c>
      <c r="H34" s="35">
        <v>15306.37</v>
      </c>
      <c r="I34" s="9">
        <v>16287.22</v>
      </c>
      <c r="J34" s="41">
        <v>14833.02</v>
      </c>
      <c r="K34" s="41">
        <v>15263.00570458404</v>
      </c>
      <c r="L34" s="41">
        <v>15120.955704584041</v>
      </c>
      <c r="M34" s="10">
        <v>17070</v>
      </c>
      <c r="N34" s="10">
        <v>18343</v>
      </c>
      <c r="O34" s="41">
        <v>18645</v>
      </c>
      <c r="P34" s="18">
        <f t="shared" si="0"/>
        <v>205316.7514091681</v>
      </c>
      <c r="Q34" s="27">
        <f t="shared" si="1"/>
        <v>17109.729284097342</v>
      </c>
      <c r="R34" s="49">
        <f t="shared" si="2"/>
        <v>151258.7514091681</v>
      </c>
    </row>
    <row r="35" spans="1:18" ht="12.75">
      <c r="A35" s="1" t="s">
        <v>30</v>
      </c>
      <c r="B35" s="2" t="s">
        <v>86</v>
      </c>
      <c r="C35" s="6" t="s">
        <v>87</v>
      </c>
      <c r="D35" s="20">
        <v>111889.3</v>
      </c>
      <c r="E35" s="20">
        <v>126025.2</v>
      </c>
      <c r="F35" s="21">
        <v>90024</v>
      </c>
      <c r="G35" s="21">
        <v>91963.43077733861</v>
      </c>
      <c r="H35" s="35">
        <v>80383.18</v>
      </c>
      <c r="I35" s="9">
        <v>80621.38</v>
      </c>
      <c r="J35" s="41">
        <v>75998.83</v>
      </c>
      <c r="K35" s="41">
        <v>82458.10682512734</v>
      </c>
      <c r="L35" s="41">
        <v>86268.14682512735</v>
      </c>
      <c r="M35" s="10">
        <v>94841</v>
      </c>
      <c r="N35" s="10">
        <v>101407</v>
      </c>
      <c r="O35" s="41">
        <v>101843</v>
      </c>
      <c r="P35" s="18">
        <f t="shared" si="0"/>
        <v>1123722.5744275933</v>
      </c>
      <c r="Q35" s="27">
        <f t="shared" si="1"/>
        <v>93643.54786896611</v>
      </c>
      <c r="R35" s="49">
        <f t="shared" si="2"/>
        <v>825631.5744275933</v>
      </c>
    </row>
    <row r="36" spans="1:18" ht="12.75">
      <c r="A36" s="1" t="s">
        <v>31</v>
      </c>
      <c r="B36" s="2" t="s">
        <v>88</v>
      </c>
      <c r="C36" s="6" t="s">
        <v>89</v>
      </c>
      <c r="D36" s="20">
        <v>41696.1</v>
      </c>
      <c r="E36" s="20">
        <v>45847.9</v>
      </c>
      <c r="F36" s="21">
        <v>33970.71</v>
      </c>
      <c r="G36" s="21">
        <v>35930.5</v>
      </c>
      <c r="H36" s="35">
        <v>31986.2</v>
      </c>
      <c r="I36" s="9">
        <v>33045.98</v>
      </c>
      <c r="J36" s="41">
        <v>30734.17</v>
      </c>
      <c r="K36" s="41">
        <v>33561.023599320884</v>
      </c>
      <c r="L36" s="41">
        <v>35192.173599320886</v>
      </c>
      <c r="M36" s="10">
        <v>38469</v>
      </c>
      <c r="N36" s="10">
        <v>43612</v>
      </c>
      <c r="O36" s="41">
        <v>41421</v>
      </c>
      <c r="P36" s="18">
        <f t="shared" si="0"/>
        <v>445466.7571986418</v>
      </c>
      <c r="Q36" s="27">
        <f t="shared" si="1"/>
        <v>37122.22976655348</v>
      </c>
      <c r="R36" s="49">
        <f t="shared" si="2"/>
        <v>321964.7571986418</v>
      </c>
    </row>
    <row r="37" spans="1:18" ht="12.75">
      <c r="A37" s="1" t="s">
        <v>32</v>
      </c>
      <c r="B37" s="2" t="s">
        <v>88</v>
      </c>
      <c r="C37" s="6" t="s">
        <v>90</v>
      </c>
      <c r="D37" s="20">
        <v>42301.4</v>
      </c>
      <c r="E37" s="20">
        <v>45349.41</v>
      </c>
      <c r="F37" s="21">
        <v>34731.21</v>
      </c>
      <c r="G37" s="21">
        <v>35404.428932806324</v>
      </c>
      <c r="H37" s="35">
        <v>30846.2</v>
      </c>
      <c r="I37" s="9">
        <v>32161.25</v>
      </c>
      <c r="J37" s="41">
        <v>30965.25</v>
      </c>
      <c r="K37" s="41">
        <v>32515.71</v>
      </c>
      <c r="L37" s="41">
        <v>34804.76</v>
      </c>
      <c r="M37" s="10">
        <v>36253</v>
      </c>
      <c r="N37" s="10">
        <v>40595</v>
      </c>
      <c r="O37" s="41">
        <v>39966</v>
      </c>
      <c r="P37" s="18">
        <f aca="true" t="shared" si="3" ref="P37:P54">D37+E37+F37+G37+H37+I37+J37+K37+L37+M37+N37+O37</f>
        <v>435893.61893280636</v>
      </c>
      <c r="Q37" s="27">
        <f t="shared" si="1"/>
        <v>36324.46824440053</v>
      </c>
      <c r="R37" s="49">
        <f t="shared" si="2"/>
        <v>319079.61893280636</v>
      </c>
    </row>
    <row r="38" spans="1:18" ht="12.75">
      <c r="A38" s="1" t="s">
        <v>33</v>
      </c>
      <c r="B38" s="2" t="s">
        <v>88</v>
      </c>
      <c r="C38" s="6" t="s">
        <v>91</v>
      </c>
      <c r="D38" s="20">
        <v>53432.9</v>
      </c>
      <c r="E38" s="20">
        <v>53084.7</v>
      </c>
      <c r="F38" s="21">
        <v>44479.29</v>
      </c>
      <c r="G38" s="21">
        <v>45811.07346508564</v>
      </c>
      <c r="H38" s="35">
        <v>41171.83</v>
      </c>
      <c r="I38" s="9">
        <v>40854.77</v>
      </c>
      <c r="J38" s="41">
        <v>40713.93</v>
      </c>
      <c r="K38" s="41">
        <v>41927.77419354839</v>
      </c>
      <c r="L38" s="41">
        <v>48387.20419354839</v>
      </c>
      <c r="M38" s="10">
        <v>48060</v>
      </c>
      <c r="N38" s="10">
        <v>50631</v>
      </c>
      <c r="O38" s="41">
        <v>51625</v>
      </c>
      <c r="P38" s="18">
        <f t="shared" si="3"/>
        <v>560179.4718521824</v>
      </c>
      <c r="Q38" s="27">
        <f t="shared" si="1"/>
        <v>46681.62265434853</v>
      </c>
      <c r="R38" s="49">
        <f t="shared" si="2"/>
        <v>409863.4718521824</v>
      </c>
    </row>
    <row r="39" spans="1:18" ht="12.75">
      <c r="A39" s="1" t="s">
        <v>34</v>
      </c>
      <c r="B39" s="2" t="s">
        <v>88</v>
      </c>
      <c r="C39" s="6" t="s">
        <v>92</v>
      </c>
      <c r="D39" s="20">
        <v>41650.9</v>
      </c>
      <c r="E39" s="20">
        <v>42968.65</v>
      </c>
      <c r="F39" s="21">
        <v>33854.6</v>
      </c>
      <c r="G39" s="21">
        <v>35821.77022397892</v>
      </c>
      <c r="H39" s="35">
        <v>32145.59</v>
      </c>
      <c r="I39" s="9">
        <v>33010.5</v>
      </c>
      <c r="J39" s="41">
        <v>30236.65</v>
      </c>
      <c r="K39" s="41">
        <v>33678.58898132428</v>
      </c>
      <c r="L39" s="41">
        <v>35800.96898132428</v>
      </c>
      <c r="M39" s="10">
        <v>36969</v>
      </c>
      <c r="N39" s="10">
        <v>39943</v>
      </c>
      <c r="O39" s="41">
        <v>39735</v>
      </c>
      <c r="P39" s="18">
        <f t="shared" si="3"/>
        <v>435815.2181866275</v>
      </c>
      <c r="Q39" s="27">
        <f t="shared" si="1"/>
        <v>36317.93484888563</v>
      </c>
      <c r="R39" s="49">
        <f t="shared" si="2"/>
        <v>319168.2181866275</v>
      </c>
    </row>
    <row r="40" spans="1:18" ht="12.75">
      <c r="A40" s="1" t="s">
        <v>35</v>
      </c>
      <c r="B40" s="2" t="s">
        <v>88</v>
      </c>
      <c r="C40" s="6" t="s">
        <v>64</v>
      </c>
      <c r="D40" s="20">
        <v>14668.6</v>
      </c>
      <c r="E40" s="20">
        <v>14621.21</v>
      </c>
      <c r="F40" s="21">
        <v>12023.5</v>
      </c>
      <c r="G40" s="21">
        <v>12512.41</v>
      </c>
      <c r="H40" s="35">
        <v>11395.28</v>
      </c>
      <c r="I40" s="9">
        <v>11313.6</v>
      </c>
      <c r="J40" s="41">
        <v>10890.54</v>
      </c>
      <c r="K40" s="41">
        <v>11788.725076400679</v>
      </c>
      <c r="L40" s="41">
        <v>12933.26507640068</v>
      </c>
      <c r="M40" s="10">
        <v>13240</v>
      </c>
      <c r="N40" s="10">
        <v>14763</v>
      </c>
      <c r="O40" s="41">
        <v>14675</v>
      </c>
      <c r="P40" s="18">
        <f t="shared" si="3"/>
        <v>154825.13015280137</v>
      </c>
      <c r="Q40" s="27">
        <f t="shared" si="1"/>
        <v>12902.094179400114</v>
      </c>
      <c r="R40" s="49">
        <f t="shared" si="2"/>
        <v>112147.13015280137</v>
      </c>
    </row>
    <row r="41" spans="1:18" ht="12.75">
      <c r="A41" s="1" t="s">
        <v>36</v>
      </c>
      <c r="B41" s="2" t="s">
        <v>88</v>
      </c>
      <c r="C41" s="6" t="s">
        <v>93</v>
      </c>
      <c r="D41" s="20">
        <v>20564.2</v>
      </c>
      <c r="E41" s="20">
        <v>21532.56</v>
      </c>
      <c r="F41" s="21">
        <v>16646.7</v>
      </c>
      <c r="G41" s="21">
        <v>17544.15</v>
      </c>
      <c r="H41" s="35">
        <v>14885.54</v>
      </c>
      <c r="I41" s="9">
        <v>16174</v>
      </c>
      <c r="J41" s="41">
        <v>14404.63</v>
      </c>
      <c r="K41" s="41">
        <v>15940.783276740238</v>
      </c>
      <c r="L41" s="41">
        <v>16309.063276740239</v>
      </c>
      <c r="M41" s="10">
        <v>18708</v>
      </c>
      <c r="N41" s="10">
        <v>18536</v>
      </c>
      <c r="O41" s="41">
        <v>19508</v>
      </c>
      <c r="P41" s="18">
        <f t="shared" si="3"/>
        <v>210753.62655348048</v>
      </c>
      <c r="Q41" s="27">
        <f t="shared" si="1"/>
        <v>17562.80221279004</v>
      </c>
      <c r="R41" s="49">
        <f t="shared" si="2"/>
        <v>154001.62655348048</v>
      </c>
    </row>
    <row r="42" spans="1:18" ht="12.75">
      <c r="A42" s="1" t="s">
        <v>37</v>
      </c>
      <c r="B42" s="2" t="s">
        <v>88</v>
      </c>
      <c r="C42" s="6" t="s">
        <v>94</v>
      </c>
      <c r="D42" s="20">
        <v>52268.5</v>
      </c>
      <c r="E42" s="20">
        <v>53327.5</v>
      </c>
      <c r="F42" s="21">
        <v>42733.3</v>
      </c>
      <c r="G42" s="21">
        <v>44765.631093544136</v>
      </c>
      <c r="H42" s="35">
        <v>41516.37</v>
      </c>
      <c r="I42" s="9">
        <v>38619.83</v>
      </c>
      <c r="J42" s="41">
        <v>38665.13</v>
      </c>
      <c r="K42" s="41">
        <v>41924.82894736842</v>
      </c>
      <c r="L42" s="41">
        <v>47440.67894736842</v>
      </c>
      <c r="M42" s="10">
        <v>48412</v>
      </c>
      <c r="N42" s="10">
        <v>47831</v>
      </c>
      <c r="O42" s="41">
        <v>46467</v>
      </c>
      <c r="P42" s="18">
        <f t="shared" si="3"/>
        <v>543971.768988281</v>
      </c>
      <c r="Q42" s="27">
        <f t="shared" si="1"/>
        <v>45330.980749023416</v>
      </c>
      <c r="R42" s="49">
        <f t="shared" si="2"/>
        <v>401261.76898828096</v>
      </c>
    </row>
    <row r="43" spans="1:18" ht="12.75">
      <c r="A43" s="1" t="s">
        <v>38</v>
      </c>
      <c r="B43" s="2" t="s">
        <v>88</v>
      </c>
      <c r="C43" s="6" t="s">
        <v>95</v>
      </c>
      <c r="D43" s="20">
        <v>48821.9</v>
      </c>
      <c r="E43" s="20">
        <v>56625.23</v>
      </c>
      <c r="F43" s="21">
        <v>38803.9</v>
      </c>
      <c r="G43" s="21">
        <v>40118.48</v>
      </c>
      <c r="H43" s="35">
        <v>37744.19</v>
      </c>
      <c r="I43" s="9">
        <v>38611.82</v>
      </c>
      <c r="J43" s="41">
        <v>35904</v>
      </c>
      <c r="K43" s="41">
        <v>41331.52382003395</v>
      </c>
      <c r="L43" s="41">
        <v>41253.003820033955</v>
      </c>
      <c r="M43" s="10">
        <v>44751</v>
      </c>
      <c r="N43" s="10">
        <v>47467</v>
      </c>
      <c r="O43" s="41">
        <v>49530</v>
      </c>
      <c r="P43" s="18">
        <f t="shared" si="3"/>
        <v>520962.04764006793</v>
      </c>
      <c r="Q43" s="27">
        <f t="shared" si="1"/>
        <v>43413.50397000566</v>
      </c>
      <c r="R43" s="49">
        <f t="shared" si="2"/>
        <v>379214.04764006793</v>
      </c>
    </row>
    <row r="44" spans="1:18" ht="12.75">
      <c r="A44" s="1" t="s">
        <v>39</v>
      </c>
      <c r="B44" s="2" t="s">
        <v>88</v>
      </c>
      <c r="C44" s="6" t="s">
        <v>96</v>
      </c>
      <c r="D44" s="20">
        <v>56810.1</v>
      </c>
      <c r="E44" s="20">
        <v>59847.1</v>
      </c>
      <c r="F44" s="21">
        <v>47171.54</v>
      </c>
      <c r="G44" s="21">
        <v>50202.66197628459</v>
      </c>
      <c r="H44" s="35">
        <v>43741.13</v>
      </c>
      <c r="I44" s="9">
        <v>42434.24</v>
      </c>
      <c r="J44" s="41">
        <v>43235.75</v>
      </c>
      <c r="K44" s="41">
        <v>42288.55008488964</v>
      </c>
      <c r="L44" s="41">
        <v>47001.04008488964</v>
      </c>
      <c r="M44" s="10">
        <v>50744</v>
      </c>
      <c r="N44" s="10">
        <v>52272</v>
      </c>
      <c r="O44" s="41">
        <v>51849</v>
      </c>
      <c r="P44" s="18">
        <f t="shared" si="3"/>
        <v>587597.1121460638</v>
      </c>
      <c r="Q44" s="27">
        <f t="shared" si="1"/>
        <v>48966.426012171985</v>
      </c>
      <c r="R44" s="49">
        <f t="shared" si="2"/>
        <v>432732.1121460638</v>
      </c>
    </row>
    <row r="45" spans="1:18" ht="12.75">
      <c r="A45" s="1" t="s">
        <v>40</v>
      </c>
      <c r="B45" s="2" t="s">
        <v>88</v>
      </c>
      <c r="C45" s="6" t="s">
        <v>97</v>
      </c>
      <c r="D45" s="20">
        <v>34289.8</v>
      </c>
      <c r="E45" s="20">
        <v>36093.7</v>
      </c>
      <c r="F45" s="21">
        <v>28497.6</v>
      </c>
      <c r="G45" s="21">
        <v>29513.712411067194</v>
      </c>
      <c r="H45" s="35">
        <v>27353.79</v>
      </c>
      <c r="I45" s="9">
        <v>26373.53</v>
      </c>
      <c r="J45" s="41">
        <v>25980.42</v>
      </c>
      <c r="K45" s="41">
        <v>28137.684380305604</v>
      </c>
      <c r="L45" s="41">
        <v>29664.0043803056</v>
      </c>
      <c r="M45" s="10">
        <v>31356</v>
      </c>
      <c r="N45" s="10">
        <v>34267</v>
      </c>
      <c r="O45" s="41">
        <v>34571</v>
      </c>
      <c r="P45" s="18">
        <f t="shared" si="3"/>
        <v>366098.2411716784</v>
      </c>
      <c r="Q45" s="27">
        <f t="shared" si="1"/>
        <v>30508.186764306534</v>
      </c>
      <c r="R45" s="49">
        <f t="shared" si="2"/>
        <v>265904.2411716784</v>
      </c>
    </row>
    <row r="46" spans="1:18" ht="12.75">
      <c r="A46" s="1" t="s">
        <v>41</v>
      </c>
      <c r="B46" s="2" t="s">
        <v>88</v>
      </c>
      <c r="C46" s="6" t="s">
        <v>98</v>
      </c>
      <c r="D46" s="20">
        <v>41268.2</v>
      </c>
      <c r="E46" s="20">
        <v>42127.5</v>
      </c>
      <c r="F46" s="21">
        <v>35183.96</v>
      </c>
      <c r="G46" s="21">
        <v>37699.32822134387</v>
      </c>
      <c r="H46" s="35">
        <v>32862.1</v>
      </c>
      <c r="I46" s="9">
        <v>32999.17</v>
      </c>
      <c r="J46" s="41">
        <v>31894.77</v>
      </c>
      <c r="K46" s="41">
        <v>33136.17317487267</v>
      </c>
      <c r="L46" s="41">
        <v>34611.74317487267</v>
      </c>
      <c r="M46" s="10">
        <v>38929</v>
      </c>
      <c r="N46" s="10">
        <v>41251</v>
      </c>
      <c r="O46" s="41">
        <v>43128</v>
      </c>
      <c r="P46" s="18">
        <f t="shared" si="3"/>
        <v>445090.9445710892</v>
      </c>
      <c r="Q46" s="27">
        <f t="shared" si="1"/>
        <v>37090.91204759076</v>
      </c>
      <c r="R46" s="49">
        <f t="shared" si="2"/>
        <v>321782.9445710892</v>
      </c>
    </row>
    <row r="47" spans="1:18" ht="12.75">
      <c r="A47" s="1" t="s">
        <v>42</v>
      </c>
      <c r="B47" s="2" t="s">
        <v>88</v>
      </c>
      <c r="C47" s="6" t="s">
        <v>99</v>
      </c>
      <c r="D47" s="20">
        <v>16903.7</v>
      </c>
      <c r="E47" s="20">
        <v>16783.7</v>
      </c>
      <c r="F47" s="21">
        <v>14795.77</v>
      </c>
      <c r="G47" s="21">
        <v>14263.841844532279</v>
      </c>
      <c r="H47" s="35">
        <v>13364.75</v>
      </c>
      <c r="I47" s="9">
        <v>13573.8</v>
      </c>
      <c r="J47" s="41">
        <v>13160.41</v>
      </c>
      <c r="K47" s="41">
        <v>14480.622631578946</v>
      </c>
      <c r="L47" s="41">
        <v>13873.802631578947</v>
      </c>
      <c r="M47" s="10">
        <v>14709</v>
      </c>
      <c r="N47" s="10">
        <v>15494</v>
      </c>
      <c r="O47" s="41">
        <v>15555</v>
      </c>
      <c r="P47" s="18">
        <f t="shared" si="3"/>
        <v>176958.39710769017</v>
      </c>
      <c r="Q47" s="27">
        <f t="shared" si="1"/>
        <v>14746.533092307514</v>
      </c>
      <c r="R47" s="49">
        <f t="shared" si="2"/>
        <v>131200.39710769017</v>
      </c>
    </row>
    <row r="48" spans="1:18" ht="12.75">
      <c r="A48" s="1" t="s">
        <v>43</v>
      </c>
      <c r="B48" s="2" t="s">
        <v>88</v>
      </c>
      <c r="C48" s="6" t="s">
        <v>100</v>
      </c>
      <c r="D48" s="20">
        <v>53212.5</v>
      </c>
      <c r="E48" s="20">
        <v>57415.6</v>
      </c>
      <c r="F48" s="21">
        <v>44730.2</v>
      </c>
      <c r="G48" s="21">
        <v>47597.9</v>
      </c>
      <c r="H48" s="35">
        <v>42922.13</v>
      </c>
      <c r="I48" s="9">
        <v>46538.22</v>
      </c>
      <c r="J48" s="41">
        <v>40992.24</v>
      </c>
      <c r="K48" s="41">
        <v>45178.984057724956</v>
      </c>
      <c r="L48" s="41">
        <v>47255.444057724955</v>
      </c>
      <c r="M48" s="10">
        <v>49969</v>
      </c>
      <c r="N48" s="10">
        <v>53954</v>
      </c>
      <c r="O48" s="41">
        <v>54549</v>
      </c>
      <c r="P48" s="18">
        <f t="shared" si="3"/>
        <v>584315.2181154499</v>
      </c>
      <c r="Q48" s="27">
        <f t="shared" si="1"/>
        <v>48692.93484295416</v>
      </c>
      <c r="R48" s="49">
        <f t="shared" si="2"/>
        <v>425843.2181154499</v>
      </c>
    </row>
    <row r="49" spans="1:18" ht="12.75">
      <c r="A49" s="1" t="s">
        <v>44</v>
      </c>
      <c r="B49" s="2" t="s">
        <v>88</v>
      </c>
      <c r="C49" s="6" t="s">
        <v>101</v>
      </c>
      <c r="D49" s="20">
        <v>101427.4</v>
      </c>
      <c r="E49" s="20">
        <v>106024.3</v>
      </c>
      <c r="F49" s="21">
        <v>88791.09</v>
      </c>
      <c r="G49" s="21">
        <v>91410.58930171278</v>
      </c>
      <c r="H49" s="35">
        <v>78665.71</v>
      </c>
      <c r="I49" s="9">
        <v>76348.91</v>
      </c>
      <c r="J49" s="41">
        <v>73940.67</v>
      </c>
      <c r="K49" s="41">
        <v>77040.63030560271</v>
      </c>
      <c r="L49" s="41">
        <v>76603.50030560272</v>
      </c>
      <c r="M49" s="10">
        <v>89430</v>
      </c>
      <c r="N49" s="10">
        <v>97771</v>
      </c>
      <c r="O49" s="41">
        <v>97686</v>
      </c>
      <c r="P49" s="18">
        <f t="shared" si="3"/>
        <v>1055139.7999129184</v>
      </c>
      <c r="Q49" s="27">
        <f t="shared" si="1"/>
        <v>87928.31665940986</v>
      </c>
      <c r="R49" s="49">
        <f t="shared" si="2"/>
        <v>770252.7999129182</v>
      </c>
    </row>
    <row r="50" spans="1:18" ht="12.75">
      <c r="A50" s="1" t="s">
        <v>45</v>
      </c>
      <c r="B50" s="2" t="s">
        <v>88</v>
      </c>
      <c r="C50" s="6" t="s">
        <v>102</v>
      </c>
      <c r="D50" s="20">
        <v>70295.3</v>
      </c>
      <c r="E50" s="20">
        <v>74557.5</v>
      </c>
      <c r="F50" s="21">
        <v>57805.3</v>
      </c>
      <c r="G50" s="21">
        <v>62579.22</v>
      </c>
      <c r="H50" s="35">
        <v>53787.51</v>
      </c>
      <c r="I50" s="9">
        <v>54030.89</v>
      </c>
      <c r="J50" s="41">
        <v>49577.42</v>
      </c>
      <c r="K50" s="41">
        <v>55306.068505942276</v>
      </c>
      <c r="L50" s="41">
        <v>58299.418505942274</v>
      </c>
      <c r="M50" s="10">
        <v>61389</v>
      </c>
      <c r="N50" s="10">
        <v>66965</v>
      </c>
      <c r="O50" s="41">
        <v>65070</v>
      </c>
      <c r="P50" s="18">
        <f t="shared" si="3"/>
        <v>729662.6270118845</v>
      </c>
      <c r="Q50" s="27">
        <f t="shared" si="1"/>
        <v>60805.21891765704</v>
      </c>
      <c r="R50" s="49">
        <f t="shared" si="2"/>
        <v>536238.6270118845</v>
      </c>
    </row>
    <row r="51" spans="1:18" ht="12.75">
      <c r="A51" s="1" t="s">
        <v>46</v>
      </c>
      <c r="B51" s="2" t="s">
        <v>88</v>
      </c>
      <c r="C51" s="6" t="s">
        <v>103</v>
      </c>
      <c r="D51" s="20">
        <v>91891.5</v>
      </c>
      <c r="E51" s="20">
        <v>99332.2</v>
      </c>
      <c r="F51" s="21">
        <v>74826.3</v>
      </c>
      <c r="G51" s="21">
        <v>79651.97386034255</v>
      </c>
      <c r="H51" s="35">
        <v>71706.17</v>
      </c>
      <c r="I51" s="9">
        <v>69271.29</v>
      </c>
      <c r="J51" s="41">
        <v>66391.29</v>
      </c>
      <c r="K51" s="41">
        <v>71165.48607809847</v>
      </c>
      <c r="L51" s="41">
        <v>77869.59607809848</v>
      </c>
      <c r="M51" s="10">
        <v>82419</v>
      </c>
      <c r="N51" s="10">
        <v>88765</v>
      </c>
      <c r="O51" s="41">
        <v>87846</v>
      </c>
      <c r="P51" s="18">
        <f t="shared" si="3"/>
        <v>961135.8060165395</v>
      </c>
      <c r="Q51" s="27">
        <f t="shared" si="1"/>
        <v>80094.65050137829</v>
      </c>
      <c r="R51" s="49">
        <f t="shared" si="2"/>
        <v>702105.8060165395</v>
      </c>
    </row>
    <row r="52" spans="1:18" ht="12.75">
      <c r="A52" s="1" t="s">
        <v>47</v>
      </c>
      <c r="B52" s="3" t="s">
        <v>88</v>
      </c>
      <c r="C52" s="7" t="s">
        <v>104</v>
      </c>
      <c r="D52" s="20">
        <v>102329.8</v>
      </c>
      <c r="E52" s="20">
        <v>108147.82</v>
      </c>
      <c r="F52" s="21">
        <v>85151.19</v>
      </c>
      <c r="G52" s="21">
        <v>89377.98355731225</v>
      </c>
      <c r="H52" s="35">
        <v>78391.89</v>
      </c>
      <c r="I52" s="9">
        <v>76937.45</v>
      </c>
      <c r="J52" s="41">
        <v>72957.23</v>
      </c>
      <c r="K52" s="41">
        <v>78306.23132427844</v>
      </c>
      <c r="L52" s="41">
        <v>84314.52132427844</v>
      </c>
      <c r="M52" s="10">
        <v>91529</v>
      </c>
      <c r="N52" s="10">
        <v>98664</v>
      </c>
      <c r="O52" s="41">
        <v>96288</v>
      </c>
      <c r="P52" s="18">
        <f t="shared" si="3"/>
        <v>1062395.116205869</v>
      </c>
      <c r="Q52" s="27">
        <f t="shared" si="1"/>
        <v>88532.92635048908</v>
      </c>
      <c r="R52" s="49">
        <f t="shared" si="2"/>
        <v>775914.116205869</v>
      </c>
    </row>
    <row r="53" spans="1:18" ht="12.75">
      <c r="A53" s="32" t="s">
        <v>127</v>
      </c>
      <c r="B53" s="30" t="s">
        <v>123</v>
      </c>
      <c r="C53" s="30" t="s">
        <v>124</v>
      </c>
      <c r="D53" s="33">
        <v>10991</v>
      </c>
      <c r="E53" s="33">
        <v>11339</v>
      </c>
      <c r="F53" s="34">
        <v>9619</v>
      </c>
      <c r="G53" s="34">
        <v>10385.96</v>
      </c>
      <c r="H53" s="35">
        <v>8827.31</v>
      </c>
      <c r="I53" s="9">
        <v>8569</v>
      </c>
      <c r="J53" s="41">
        <v>7685</v>
      </c>
      <c r="K53" s="41">
        <v>8944.75</v>
      </c>
      <c r="L53" s="41">
        <v>9219</v>
      </c>
      <c r="M53" s="10">
        <v>10524</v>
      </c>
      <c r="N53" s="10">
        <v>11132</v>
      </c>
      <c r="O53" s="41">
        <v>11154</v>
      </c>
      <c r="P53" s="18">
        <f t="shared" si="3"/>
        <v>118390.01999999999</v>
      </c>
      <c r="Q53" s="27">
        <f t="shared" si="1"/>
        <v>9865.835</v>
      </c>
      <c r="R53" s="49">
        <f t="shared" si="2"/>
        <v>85580.01999999999</v>
      </c>
    </row>
    <row r="54" spans="2:19" ht="12.75">
      <c r="B54" s="5"/>
      <c r="C54" s="8" t="s">
        <v>120</v>
      </c>
      <c r="D54" s="8">
        <f aca="true" t="shared" si="4" ref="D54:J54">SUM(D5:D53)</f>
        <v>2615880.9999999995</v>
      </c>
      <c r="E54" s="8">
        <f t="shared" si="4"/>
        <v>2721137.9999999995</v>
      </c>
      <c r="F54" s="37">
        <f t="shared" si="4"/>
        <v>2160708.5300000003</v>
      </c>
      <c r="G54" s="38">
        <f t="shared" si="4"/>
        <v>2279302.0561791826</v>
      </c>
      <c r="H54" s="27">
        <f t="shared" si="4"/>
        <v>2036716.4400000004</v>
      </c>
      <c r="I54" s="18">
        <f t="shared" si="4"/>
        <v>2023307.7899999996</v>
      </c>
      <c r="J54" s="27">
        <f t="shared" si="4"/>
        <v>1927564.7099999993</v>
      </c>
      <c r="K54" s="18">
        <f>SUM(K5:K53)</f>
        <v>2078067.3</v>
      </c>
      <c r="L54" s="18">
        <f>SUM(L5:L53)</f>
        <v>2215183.34</v>
      </c>
      <c r="M54" s="18">
        <f>SUM(M5:M53)</f>
        <v>2351036</v>
      </c>
      <c r="N54" s="18">
        <f>SUM(N5:N53)</f>
        <v>2526095</v>
      </c>
      <c r="O54" s="19">
        <f>SUM(O5:O53)</f>
        <v>2516231</v>
      </c>
      <c r="P54" s="18">
        <f t="shared" si="3"/>
        <v>27451231.16617918</v>
      </c>
      <c r="Q54" s="27">
        <f t="shared" si="1"/>
        <v>2287602.597181598</v>
      </c>
      <c r="R54" s="49">
        <f t="shared" si="2"/>
        <v>20057869.16617918</v>
      </c>
      <c r="S54">
        <f>R54/743441</f>
        <v>26.979772660075486</v>
      </c>
    </row>
    <row r="55" spans="3:7" ht="12.75" hidden="1">
      <c r="C55" s="30"/>
      <c r="D55" s="29"/>
      <c r="E55" s="29"/>
      <c r="F55" s="29"/>
      <c r="G55" s="28"/>
    </row>
    <row r="56" spans="3:7" ht="12.75" hidden="1">
      <c r="C56" s="30"/>
      <c r="D56" s="29"/>
      <c r="E56" s="29"/>
      <c r="F56" s="29"/>
      <c r="G56" s="28"/>
    </row>
    <row r="57" spans="3:8" ht="12.75">
      <c r="C57" s="30"/>
      <c r="H57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zoomScalePageLayoutView="0" workbookViewId="0" topLeftCell="A28">
      <pane xSplit="2" topLeftCell="D1" activePane="topRight" state="frozen"/>
      <selection pane="topLeft" activeCell="V62" sqref="V62"/>
      <selection pane="topRight" activeCell="V62" sqref="V62"/>
    </sheetView>
  </sheetViews>
  <sheetFormatPr defaultColWidth="9.00390625" defaultRowHeight="12.75"/>
  <cols>
    <col min="1" max="1" width="6.25390625" style="0" customWidth="1"/>
    <col min="2" max="2" width="14.375" style="0" customWidth="1"/>
    <col min="3" max="3" width="7.00390625" style="0" customWidth="1"/>
    <col min="4" max="7" width="10.375" style="0" customWidth="1"/>
    <col min="8" max="8" width="10.375" style="26" customWidth="1"/>
    <col min="9" max="9" width="10.375" style="0" customWidth="1"/>
    <col min="10" max="10" width="10.375" style="39" customWidth="1"/>
    <col min="11" max="18" width="10.375" style="0" customWidth="1"/>
  </cols>
  <sheetData>
    <row r="1" spans="1:17" ht="44.25" customHeight="1">
      <c r="A1" s="136" t="s">
        <v>128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</row>
    <row r="2" spans="1:18" ht="51">
      <c r="A2" s="13" t="s">
        <v>0</v>
      </c>
      <c r="B2" s="14" t="s">
        <v>49</v>
      </c>
      <c r="C2" s="15" t="s">
        <v>50</v>
      </c>
      <c r="D2" s="16" t="s">
        <v>115</v>
      </c>
      <c r="E2" s="16" t="s">
        <v>116</v>
      </c>
      <c r="F2" s="16" t="s">
        <v>117</v>
      </c>
      <c r="G2" s="16" t="s">
        <v>118</v>
      </c>
      <c r="H2" s="23" t="s">
        <v>106</v>
      </c>
      <c r="I2" s="16" t="s">
        <v>107</v>
      </c>
      <c r="J2" s="40" t="s">
        <v>108</v>
      </c>
      <c r="K2" s="16" t="s">
        <v>109</v>
      </c>
      <c r="L2" s="16" t="s">
        <v>110</v>
      </c>
      <c r="M2" s="16" t="s">
        <v>111</v>
      </c>
      <c r="N2" s="16" t="s">
        <v>112</v>
      </c>
      <c r="O2" s="16" t="s">
        <v>105</v>
      </c>
      <c r="P2" s="17" t="s">
        <v>113</v>
      </c>
      <c r="Q2" s="46" t="s">
        <v>130</v>
      </c>
      <c r="R2" s="46" t="s">
        <v>132</v>
      </c>
    </row>
    <row r="3" spans="1:17" ht="12.75">
      <c r="A3" s="13"/>
      <c r="B3" s="14"/>
      <c r="C3" s="15"/>
      <c r="D3" s="50" t="s">
        <v>131</v>
      </c>
      <c r="E3" s="50" t="s">
        <v>131</v>
      </c>
      <c r="F3" s="50" t="s">
        <v>131</v>
      </c>
      <c r="G3" s="50" t="s">
        <v>131</v>
      </c>
      <c r="H3" s="50" t="s">
        <v>131</v>
      </c>
      <c r="I3" s="50" t="s">
        <v>131</v>
      </c>
      <c r="J3" s="50" t="s">
        <v>131</v>
      </c>
      <c r="K3" s="50" t="s">
        <v>131</v>
      </c>
      <c r="L3" s="50" t="s">
        <v>131</v>
      </c>
      <c r="M3" s="50" t="s">
        <v>131</v>
      </c>
      <c r="N3" s="50" t="s">
        <v>131</v>
      </c>
      <c r="O3" s="50" t="s">
        <v>131</v>
      </c>
      <c r="P3" s="50" t="s">
        <v>131</v>
      </c>
      <c r="Q3" s="46"/>
    </row>
    <row r="4" spans="1:18" ht="12.75">
      <c r="A4" s="1" t="s">
        <v>1</v>
      </c>
      <c r="B4" s="2" t="s">
        <v>51</v>
      </c>
      <c r="C4" s="6" t="s">
        <v>52</v>
      </c>
      <c r="D4" s="44">
        <v>50596</v>
      </c>
      <c r="E4" s="20">
        <v>47096</v>
      </c>
      <c r="F4" s="47">
        <v>41428</v>
      </c>
      <c r="G4" s="47">
        <v>44018</v>
      </c>
      <c r="H4" s="35">
        <v>43555</v>
      </c>
      <c r="I4" s="9">
        <v>38724</v>
      </c>
      <c r="J4" s="41">
        <v>38028</v>
      </c>
      <c r="K4" s="41">
        <v>38900</v>
      </c>
      <c r="L4" s="41">
        <v>41667</v>
      </c>
      <c r="M4" s="10">
        <v>43718</v>
      </c>
      <c r="N4" s="10">
        <v>47614</v>
      </c>
      <c r="O4" s="41">
        <v>45548</v>
      </c>
      <c r="P4" s="18">
        <f aca="true" t="shared" si="0" ref="P4:P35">D4+E4+F4+G4+H4+I4+J4+K4+L4+M4+N4+O4</f>
        <v>520892</v>
      </c>
      <c r="Q4" s="46">
        <v>43931.84752470263</v>
      </c>
      <c r="R4" s="27">
        <f>P4/12</f>
        <v>43407.666666666664</v>
      </c>
    </row>
    <row r="5" spans="1:18" ht="12.75">
      <c r="A5" s="1" t="s">
        <v>2</v>
      </c>
      <c r="B5" s="2" t="s">
        <v>51</v>
      </c>
      <c r="C5" s="6" t="s">
        <v>53</v>
      </c>
      <c r="D5" s="44">
        <v>126352</v>
      </c>
      <c r="E5" s="20">
        <v>119669</v>
      </c>
      <c r="F5" s="47">
        <v>101780</v>
      </c>
      <c r="G5" s="47">
        <v>113432</v>
      </c>
      <c r="H5" s="35">
        <v>97825</v>
      </c>
      <c r="I5" s="9">
        <v>102248</v>
      </c>
      <c r="J5" s="41">
        <v>99045</v>
      </c>
      <c r="K5" s="41">
        <v>103185</v>
      </c>
      <c r="L5" s="41">
        <v>106656</v>
      </c>
      <c r="M5" s="10">
        <v>113009</v>
      </c>
      <c r="N5" s="10">
        <v>118864</v>
      </c>
      <c r="O5" s="41">
        <v>114071</v>
      </c>
      <c r="P5" s="18">
        <f t="shared" si="0"/>
        <v>1316136</v>
      </c>
      <c r="Q5" s="46">
        <v>111671.1358517261</v>
      </c>
      <c r="R5" s="27">
        <f aca="true" t="shared" si="1" ref="R5:R52">P5/12</f>
        <v>109678</v>
      </c>
    </row>
    <row r="6" spans="1:18" ht="12.75">
      <c r="A6" s="1" t="s">
        <v>3</v>
      </c>
      <c r="B6" s="2" t="s">
        <v>51</v>
      </c>
      <c r="C6" s="6" t="s">
        <v>54</v>
      </c>
      <c r="D6" s="44">
        <v>37583</v>
      </c>
      <c r="E6" s="20">
        <v>35386</v>
      </c>
      <c r="F6" s="47">
        <v>30848</v>
      </c>
      <c r="G6" s="47">
        <v>32789</v>
      </c>
      <c r="H6" s="35">
        <v>29361</v>
      </c>
      <c r="I6" s="9">
        <v>30526</v>
      </c>
      <c r="J6" s="41">
        <v>28926</v>
      </c>
      <c r="K6" s="41">
        <v>29926</v>
      </c>
      <c r="L6" s="41">
        <v>30941</v>
      </c>
      <c r="M6" s="10">
        <v>32330</v>
      </c>
      <c r="N6" s="10">
        <v>35704</v>
      </c>
      <c r="O6" s="41">
        <v>35088</v>
      </c>
      <c r="P6" s="18">
        <f t="shared" si="0"/>
        <v>389408</v>
      </c>
      <c r="Q6" s="46">
        <v>33688.079395469795</v>
      </c>
      <c r="R6" s="27">
        <f t="shared" si="1"/>
        <v>32450.666666666668</v>
      </c>
    </row>
    <row r="7" spans="1:18" ht="12.75">
      <c r="A7" s="1" t="s">
        <v>4</v>
      </c>
      <c r="B7" s="2" t="s">
        <v>51</v>
      </c>
      <c r="C7" s="6" t="s">
        <v>55</v>
      </c>
      <c r="D7" s="44">
        <v>48035</v>
      </c>
      <c r="E7" s="20">
        <v>45092</v>
      </c>
      <c r="F7" s="47">
        <v>41393</v>
      </c>
      <c r="G7" s="47">
        <v>41835</v>
      </c>
      <c r="H7" s="35">
        <v>42418</v>
      </c>
      <c r="I7" s="9">
        <v>42107</v>
      </c>
      <c r="J7" s="41">
        <v>38620</v>
      </c>
      <c r="K7" s="41">
        <v>40779</v>
      </c>
      <c r="L7" s="41">
        <v>44010</v>
      </c>
      <c r="M7" s="10">
        <v>45499</v>
      </c>
      <c r="N7" s="10">
        <v>47521</v>
      </c>
      <c r="O7" s="41">
        <v>46305</v>
      </c>
      <c r="P7" s="18">
        <f t="shared" si="0"/>
        <v>523614</v>
      </c>
      <c r="Q7" s="46">
        <v>44351.81572297679</v>
      </c>
      <c r="R7" s="27">
        <f t="shared" si="1"/>
        <v>43634.5</v>
      </c>
    </row>
    <row r="8" spans="1:18" ht="12.75">
      <c r="A8" s="1" t="s">
        <v>5</v>
      </c>
      <c r="B8" s="2" t="s">
        <v>51</v>
      </c>
      <c r="C8" s="6" t="s">
        <v>56</v>
      </c>
      <c r="D8" s="44">
        <v>9357</v>
      </c>
      <c r="E8" s="20">
        <v>8177</v>
      </c>
      <c r="F8" s="47">
        <v>6915</v>
      </c>
      <c r="G8" s="47">
        <v>7884</v>
      </c>
      <c r="H8" s="35">
        <v>6710</v>
      </c>
      <c r="I8" s="9">
        <v>7823</v>
      </c>
      <c r="J8" s="41">
        <v>6940</v>
      </c>
      <c r="K8" s="41">
        <v>6917</v>
      </c>
      <c r="L8" s="41">
        <v>7135</v>
      </c>
      <c r="M8" s="10">
        <v>7434</v>
      </c>
      <c r="N8" s="10">
        <v>8048</v>
      </c>
      <c r="O8" s="41">
        <v>7979</v>
      </c>
      <c r="P8" s="18">
        <f t="shared" si="0"/>
        <v>91319</v>
      </c>
      <c r="Q8" s="46">
        <v>7465.76469068406</v>
      </c>
      <c r="R8" s="27">
        <f t="shared" si="1"/>
        <v>7609.916666666667</v>
      </c>
    </row>
    <row r="9" spans="1:18" ht="12.75">
      <c r="A9" s="1" t="s">
        <v>6</v>
      </c>
      <c r="B9" s="2" t="s">
        <v>51</v>
      </c>
      <c r="C9" s="6" t="s">
        <v>57</v>
      </c>
      <c r="D9" s="44">
        <v>72393</v>
      </c>
      <c r="E9" s="20">
        <v>70819</v>
      </c>
      <c r="F9" s="47">
        <v>60948</v>
      </c>
      <c r="G9" s="47">
        <v>64409</v>
      </c>
      <c r="H9" s="35">
        <v>57201</v>
      </c>
      <c r="I9" s="9">
        <v>58291</v>
      </c>
      <c r="J9" s="41">
        <v>57902</v>
      </c>
      <c r="K9" s="41">
        <v>56581</v>
      </c>
      <c r="L9" s="41">
        <v>60133</v>
      </c>
      <c r="M9" s="10">
        <v>64085</v>
      </c>
      <c r="N9" s="10">
        <v>70172</v>
      </c>
      <c r="O9" s="41">
        <v>65027</v>
      </c>
      <c r="P9" s="18">
        <f t="shared" si="0"/>
        <v>757961</v>
      </c>
      <c r="Q9" s="46">
        <v>64851.97876485568</v>
      </c>
      <c r="R9" s="27">
        <f t="shared" si="1"/>
        <v>63163.416666666664</v>
      </c>
    </row>
    <row r="10" spans="1:18" ht="12.75">
      <c r="A10" s="1" t="s">
        <v>7</v>
      </c>
      <c r="B10" s="2" t="s">
        <v>51</v>
      </c>
      <c r="C10" s="6" t="s">
        <v>58</v>
      </c>
      <c r="D10" s="44">
        <v>35855</v>
      </c>
      <c r="E10" s="20">
        <v>34705</v>
      </c>
      <c r="F10" s="47">
        <v>28909</v>
      </c>
      <c r="G10" s="47">
        <v>30527</v>
      </c>
      <c r="H10" s="35">
        <v>29429</v>
      </c>
      <c r="I10" s="9">
        <v>28801</v>
      </c>
      <c r="J10" s="41">
        <v>26791</v>
      </c>
      <c r="K10" s="41">
        <v>28983</v>
      </c>
      <c r="L10" s="41">
        <v>29309</v>
      </c>
      <c r="M10" s="10">
        <v>30631</v>
      </c>
      <c r="N10" s="10">
        <v>33493</v>
      </c>
      <c r="O10" s="41">
        <v>32871</v>
      </c>
      <c r="P10" s="18">
        <f t="shared" si="0"/>
        <v>370304</v>
      </c>
      <c r="Q10" s="46">
        <v>31397.925531717858</v>
      </c>
      <c r="R10" s="27">
        <f t="shared" si="1"/>
        <v>30858.666666666668</v>
      </c>
    </row>
    <row r="11" spans="1:18" ht="12.75">
      <c r="A11" s="1" t="s">
        <v>8</v>
      </c>
      <c r="B11" s="2" t="s">
        <v>51</v>
      </c>
      <c r="C11" s="6" t="s">
        <v>59</v>
      </c>
      <c r="D11" s="44">
        <v>13807</v>
      </c>
      <c r="E11" s="20">
        <v>13147</v>
      </c>
      <c r="F11" s="47">
        <v>11969</v>
      </c>
      <c r="G11" s="47">
        <v>12767</v>
      </c>
      <c r="H11" s="35">
        <v>11448</v>
      </c>
      <c r="I11" s="9">
        <v>12077</v>
      </c>
      <c r="J11" s="41">
        <v>11888</v>
      </c>
      <c r="K11" s="41">
        <v>12280</v>
      </c>
      <c r="L11" s="41">
        <v>13277</v>
      </c>
      <c r="M11" s="10">
        <v>13328</v>
      </c>
      <c r="N11" s="10">
        <v>14157</v>
      </c>
      <c r="O11" s="41">
        <v>14125</v>
      </c>
      <c r="P11" s="18">
        <f t="shared" si="0"/>
        <v>154270</v>
      </c>
      <c r="Q11" s="46">
        <v>13652.701641192318</v>
      </c>
      <c r="R11" s="27">
        <f t="shared" si="1"/>
        <v>12855.833333333334</v>
      </c>
    </row>
    <row r="12" spans="1:18" ht="12.75">
      <c r="A12" s="1" t="s">
        <v>9</v>
      </c>
      <c r="B12" s="2" t="s">
        <v>51</v>
      </c>
      <c r="C12" s="6" t="s">
        <v>60</v>
      </c>
      <c r="D12" s="44">
        <v>46903</v>
      </c>
      <c r="E12" s="20">
        <v>45705</v>
      </c>
      <c r="F12" s="47">
        <v>39794</v>
      </c>
      <c r="G12" s="47">
        <v>42002</v>
      </c>
      <c r="H12" s="35">
        <v>37498</v>
      </c>
      <c r="I12" s="9">
        <v>40057</v>
      </c>
      <c r="J12" s="41">
        <v>38926</v>
      </c>
      <c r="K12" s="41">
        <v>37556</v>
      </c>
      <c r="L12" s="41">
        <v>42324</v>
      </c>
      <c r="M12" s="10">
        <v>43918</v>
      </c>
      <c r="N12" s="10">
        <v>46281</v>
      </c>
      <c r="O12" s="41">
        <v>45060</v>
      </c>
      <c r="P12" s="18">
        <f t="shared" si="0"/>
        <v>506024</v>
      </c>
      <c r="Q12" s="46">
        <v>42300.497894816996</v>
      </c>
      <c r="R12" s="27">
        <f t="shared" si="1"/>
        <v>42168.666666666664</v>
      </c>
    </row>
    <row r="13" spans="1:18" ht="12.75">
      <c r="A13" s="1" t="s">
        <v>10</v>
      </c>
      <c r="B13" s="2" t="s">
        <v>61</v>
      </c>
      <c r="C13" s="6" t="s">
        <v>62</v>
      </c>
      <c r="D13" s="44">
        <v>40811</v>
      </c>
      <c r="E13" s="20">
        <v>38783</v>
      </c>
      <c r="F13" s="47">
        <v>33199</v>
      </c>
      <c r="G13" s="47">
        <v>36494</v>
      </c>
      <c r="H13" s="35">
        <v>35150</v>
      </c>
      <c r="I13" s="9">
        <v>31995</v>
      </c>
      <c r="J13" s="41">
        <v>33117</v>
      </c>
      <c r="K13" s="41">
        <v>34605</v>
      </c>
      <c r="L13" s="41">
        <v>34589</v>
      </c>
      <c r="M13" s="10">
        <v>35637</v>
      </c>
      <c r="N13" s="10">
        <v>38075</v>
      </c>
      <c r="O13" s="41">
        <v>35724</v>
      </c>
      <c r="P13" s="18">
        <f t="shared" si="0"/>
        <v>428179</v>
      </c>
      <c r="Q13" s="46">
        <v>36415.60358941709</v>
      </c>
      <c r="R13" s="27">
        <f t="shared" si="1"/>
        <v>35681.583333333336</v>
      </c>
    </row>
    <row r="14" spans="1:18" ht="12.75">
      <c r="A14" s="1" t="s">
        <v>11</v>
      </c>
      <c r="B14" s="2" t="s">
        <v>61</v>
      </c>
      <c r="C14" s="6" t="s">
        <v>63</v>
      </c>
      <c r="D14" s="44">
        <v>115944</v>
      </c>
      <c r="E14" s="20">
        <v>110554</v>
      </c>
      <c r="F14" s="47">
        <v>94763</v>
      </c>
      <c r="G14" s="47">
        <v>99443</v>
      </c>
      <c r="H14" s="35">
        <v>90264</v>
      </c>
      <c r="I14" s="9">
        <v>89973</v>
      </c>
      <c r="J14" s="41">
        <v>92088</v>
      </c>
      <c r="K14" s="41">
        <v>92105</v>
      </c>
      <c r="L14" s="41">
        <v>98983</v>
      </c>
      <c r="M14" s="10">
        <v>104158</v>
      </c>
      <c r="N14" s="10">
        <v>112053</v>
      </c>
      <c r="O14" s="41">
        <v>110959</v>
      </c>
      <c r="P14" s="18">
        <f t="shared" si="0"/>
        <v>1211287</v>
      </c>
      <c r="Q14" s="46">
        <v>102895.89436898699</v>
      </c>
      <c r="R14" s="27">
        <f t="shared" si="1"/>
        <v>100940.58333333333</v>
      </c>
    </row>
    <row r="15" spans="1:18" ht="12.75">
      <c r="A15" s="1" t="s">
        <v>12</v>
      </c>
      <c r="B15" s="2" t="s">
        <v>61</v>
      </c>
      <c r="C15" s="6" t="s">
        <v>64</v>
      </c>
      <c r="D15" s="44">
        <v>92217</v>
      </c>
      <c r="E15" s="20">
        <v>86608</v>
      </c>
      <c r="F15" s="47">
        <v>79464</v>
      </c>
      <c r="G15" s="47">
        <v>83136</v>
      </c>
      <c r="H15" s="35">
        <v>74206</v>
      </c>
      <c r="I15" s="9">
        <v>85587</v>
      </c>
      <c r="J15" s="41">
        <v>82188</v>
      </c>
      <c r="K15" s="41">
        <v>0</v>
      </c>
      <c r="L15" s="41"/>
      <c r="M15" s="10"/>
      <c r="N15" s="10"/>
      <c r="O15" s="41"/>
      <c r="P15" s="18">
        <f t="shared" si="0"/>
        <v>583406</v>
      </c>
      <c r="Q15" s="46">
        <v>85270.50328664403</v>
      </c>
      <c r="R15" s="27">
        <f t="shared" si="1"/>
        <v>48617.166666666664</v>
      </c>
    </row>
    <row r="16" spans="1:18" ht="12.75">
      <c r="A16" s="1" t="s">
        <v>13</v>
      </c>
      <c r="B16" s="2" t="s">
        <v>61</v>
      </c>
      <c r="C16" s="6" t="s">
        <v>65</v>
      </c>
      <c r="D16" s="44">
        <v>19474</v>
      </c>
      <c r="E16" s="20">
        <v>18307</v>
      </c>
      <c r="F16" s="47">
        <v>16036</v>
      </c>
      <c r="G16" s="47">
        <v>17074</v>
      </c>
      <c r="H16" s="35">
        <v>14800</v>
      </c>
      <c r="I16" s="9">
        <v>14682</v>
      </c>
      <c r="J16" s="41">
        <v>13820</v>
      </c>
      <c r="K16" s="41">
        <v>13964</v>
      </c>
      <c r="L16" s="41">
        <v>17568</v>
      </c>
      <c r="M16" s="10">
        <v>16845</v>
      </c>
      <c r="N16" s="10">
        <v>18714</v>
      </c>
      <c r="O16" s="41">
        <v>17105</v>
      </c>
      <c r="P16" s="18">
        <f t="shared" si="0"/>
        <v>198389</v>
      </c>
      <c r="Q16" s="46">
        <v>16963.483720022996</v>
      </c>
      <c r="R16" s="27">
        <f t="shared" si="1"/>
        <v>16532.416666666668</v>
      </c>
    </row>
    <row r="17" spans="1:18" ht="12.75">
      <c r="A17" s="1" t="s">
        <v>14</v>
      </c>
      <c r="B17" s="2" t="s">
        <v>61</v>
      </c>
      <c r="C17" s="6" t="s">
        <v>66</v>
      </c>
      <c r="D17" s="44">
        <v>58334</v>
      </c>
      <c r="E17" s="20">
        <v>59491</v>
      </c>
      <c r="F17" s="47">
        <v>47726</v>
      </c>
      <c r="G17" s="47">
        <v>51337</v>
      </c>
      <c r="H17" s="35">
        <v>46036</v>
      </c>
      <c r="I17" s="9">
        <v>46228</v>
      </c>
      <c r="J17" s="41">
        <v>43743</v>
      </c>
      <c r="K17" s="41">
        <v>46375</v>
      </c>
      <c r="L17" s="41">
        <v>47809</v>
      </c>
      <c r="M17" s="10">
        <v>50555</v>
      </c>
      <c r="N17" s="10">
        <v>56470</v>
      </c>
      <c r="O17" s="41">
        <v>55572</v>
      </c>
      <c r="P17" s="18">
        <f t="shared" si="0"/>
        <v>609676</v>
      </c>
      <c r="Q17" s="46">
        <v>52619.59703178533</v>
      </c>
      <c r="R17" s="27">
        <f t="shared" si="1"/>
        <v>50806.333333333336</v>
      </c>
    </row>
    <row r="18" spans="1:18" ht="12.75">
      <c r="A18" s="1" t="s">
        <v>15</v>
      </c>
      <c r="B18" s="2" t="s">
        <v>67</v>
      </c>
      <c r="C18" s="6" t="s">
        <v>68</v>
      </c>
      <c r="D18" s="44">
        <v>16137</v>
      </c>
      <c r="E18" s="20">
        <v>15226</v>
      </c>
      <c r="F18" s="47">
        <v>13034</v>
      </c>
      <c r="G18" s="47">
        <v>13933</v>
      </c>
      <c r="H18" s="35">
        <v>12793</v>
      </c>
      <c r="I18" s="9">
        <v>12838</v>
      </c>
      <c r="J18" s="41">
        <v>11773</v>
      </c>
      <c r="K18" s="41">
        <v>11952</v>
      </c>
      <c r="L18" s="41">
        <v>13723</v>
      </c>
      <c r="M18" s="10">
        <v>13993</v>
      </c>
      <c r="N18" s="10">
        <v>14862</v>
      </c>
      <c r="O18" s="41">
        <v>14448</v>
      </c>
      <c r="P18" s="18">
        <f t="shared" si="0"/>
        <v>164712</v>
      </c>
      <c r="Q18" s="46">
        <v>14029.163759362278</v>
      </c>
      <c r="R18" s="27">
        <f t="shared" si="1"/>
        <v>13726</v>
      </c>
    </row>
    <row r="19" spans="1:18" ht="12.75">
      <c r="A19" s="1" t="s">
        <v>16</v>
      </c>
      <c r="B19" s="2" t="s">
        <v>67</v>
      </c>
      <c r="C19" s="6" t="s">
        <v>69</v>
      </c>
      <c r="D19" s="44">
        <v>80023</v>
      </c>
      <c r="E19" s="20">
        <v>76020</v>
      </c>
      <c r="F19" s="47">
        <v>69161</v>
      </c>
      <c r="G19" s="47">
        <v>71657</v>
      </c>
      <c r="H19" s="35">
        <v>63274</v>
      </c>
      <c r="I19" s="9">
        <v>65016</v>
      </c>
      <c r="J19" s="41">
        <v>62551</v>
      </c>
      <c r="K19" s="41">
        <v>62521</v>
      </c>
      <c r="L19" s="41">
        <v>68291</v>
      </c>
      <c r="M19" s="10">
        <v>74170</v>
      </c>
      <c r="N19" s="10">
        <v>79015</v>
      </c>
      <c r="O19" s="41">
        <v>77305</v>
      </c>
      <c r="P19" s="18">
        <f t="shared" si="0"/>
        <v>849004</v>
      </c>
      <c r="Q19" s="46">
        <v>71899.07058500037</v>
      </c>
      <c r="R19" s="27">
        <f t="shared" si="1"/>
        <v>70750.33333333333</v>
      </c>
    </row>
    <row r="20" spans="1:18" ht="12.75">
      <c r="A20" s="1" t="s">
        <v>17</v>
      </c>
      <c r="B20" s="2" t="s">
        <v>67</v>
      </c>
      <c r="C20" s="6" t="s">
        <v>70</v>
      </c>
      <c r="D20" s="44">
        <v>51751</v>
      </c>
      <c r="E20" s="20">
        <v>48830</v>
      </c>
      <c r="F20" s="47">
        <v>42840</v>
      </c>
      <c r="G20" s="47">
        <v>45096</v>
      </c>
      <c r="H20" s="35">
        <v>39533</v>
      </c>
      <c r="I20" s="9">
        <v>40544</v>
      </c>
      <c r="J20" s="41">
        <v>44170</v>
      </c>
      <c r="K20" s="41">
        <v>40165</v>
      </c>
      <c r="L20" s="41">
        <v>45887</v>
      </c>
      <c r="M20" s="10">
        <v>45268</v>
      </c>
      <c r="N20" s="10">
        <v>49227</v>
      </c>
      <c r="O20" s="41">
        <v>48342</v>
      </c>
      <c r="P20" s="18">
        <f t="shared" si="0"/>
        <v>541653</v>
      </c>
      <c r="Q20" s="46">
        <v>47328.16555158881</v>
      </c>
      <c r="R20" s="27">
        <f t="shared" si="1"/>
        <v>45137.75</v>
      </c>
    </row>
    <row r="21" spans="1:18" ht="12.75">
      <c r="A21" s="1" t="s">
        <v>18</v>
      </c>
      <c r="B21" s="2" t="s">
        <v>67</v>
      </c>
      <c r="C21" s="6" t="s">
        <v>71</v>
      </c>
      <c r="D21" s="44">
        <v>38607</v>
      </c>
      <c r="E21" s="20">
        <v>38125</v>
      </c>
      <c r="F21" s="47">
        <v>32519</v>
      </c>
      <c r="G21" s="47">
        <v>36195</v>
      </c>
      <c r="H21" s="35">
        <v>31561</v>
      </c>
      <c r="I21" s="9">
        <v>33448</v>
      </c>
      <c r="J21" s="41">
        <v>32537</v>
      </c>
      <c r="K21" s="41">
        <v>32399</v>
      </c>
      <c r="L21" s="41">
        <v>33730</v>
      </c>
      <c r="M21" s="10">
        <v>40151</v>
      </c>
      <c r="N21" s="10">
        <v>37765</v>
      </c>
      <c r="O21" s="41">
        <v>38277</v>
      </c>
      <c r="P21" s="18">
        <f t="shared" si="0"/>
        <v>425314</v>
      </c>
      <c r="Q21" s="46">
        <v>36322.487490674066</v>
      </c>
      <c r="R21" s="27">
        <f t="shared" si="1"/>
        <v>35442.833333333336</v>
      </c>
    </row>
    <row r="22" spans="1:18" ht="12.75">
      <c r="A22" s="1" t="s">
        <v>19</v>
      </c>
      <c r="B22" s="2" t="s">
        <v>67</v>
      </c>
      <c r="C22" s="6" t="s">
        <v>72</v>
      </c>
      <c r="D22" s="44">
        <v>39234</v>
      </c>
      <c r="E22" s="20">
        <v>38902</v>
      </c>
      <c r="F22" s="47">
        <v>33438</v>
      </c>
      <c r="G22" s="47">
        <v>37494</v>
      </c>
      <c r="H22" s="35">
        <v>32409</v>
      </c>
      <c r="I22" s="9">
        <v>33338</v>
      </c>
      <c r="J22" s="41">
        <v>32956</v>
      </c>
      <c r="K22" s="41">
        <v>31154</v>
      </c>
      <c r="L22" s="41">
        <v>35116</v>
      </c>
      <c r="M22" s="10">
        <v>34996</v>
      </c>
      <c r="N22" s="10">
        <v>37674</v>
      </c>
      <c r="O22" s="41">
        <v>36836</v>
      </c>
      <c r="P22" s="18">
        <f t="shared" si="0"/>
        <v>423547</v>
      </c>
      <c r="Q22" s="46">
        <v>35457.2567479717</v>
      </c>
      <c r="R22" s="27">
        <f t="shared" si="1"/>
        <v>35295.583333333336</v>
      </c>
    </row>
    <row r="23" spans="1:18" ht="12.75">
      <c r="A23" s="1" t="s">
        <v>20</v>
      </c>
      <c r="B23" s="2" t="s">
        <v>73</v>
      </c>
      <c r="C23" s="6" t="s">
        <v>74</v>
      </c>
      <c r="D23" s="44">
        <v>65913</v>
      </c>
      <c r="E23" s="20">
        <v>64497</v>
      </c>
      <c r="F23" s="47">
        <v>57083</v>
      </c>
      <c r="G23" s="47">
        <v>59032</v>
      </c>
      <c r="H23" s="35">
        <v>55444</v>
      </c>
      <c r="I23" s="9">
        <v>55020</v>
      </c>
      <c r="J23" s="41">
        <v>51359</v>
      </c>
      <c r="K23" s="41">
        <v>53652</v>
      </c>
      <c r="L23" s="41">
        <v>62969</v>
      </c>
      <c r="M23" s="10">
        <v>61499</v>
      </c>
      <c r="N23" s="10">
        <v>64934</v>
      </c>
      <c r="O23" s="41">
        <v>63207</v>
      </c>
      <c r="P23" s="18">
        <f t="shared" si="0"/>
        <v>714609</v>
      </c>
      <c r="Q23" s="46">
        <v>58919.84835837522</v>
      </c>
      <c r="R23" s="27">
        <f t="shared" si="1"/>
        <v>59550.75</v>
      </c>
    </row>
    <row r="24" spans="1:18" ht="12.75">
      <c r="A24" s="1" t="s">
        <v>21</v>
      </c>
      <c r="B24" s="2" t="s">
        <v>75</v>
      </c>
      <c r="C24" s="6" t="s">
        <v>76</v>
      </c>
      <c r="D24" s="44">
        <v>163062</v>
      </c>
      <c r="E24" s="20">
        <v>152659</v>
      </c>
      <c r="F24" s="47">
        <v>126640</v>
      </c>
      <c r="G24" s="47">
        <v>139451</v>
      </c>
      <c r="H24" s="35">
        <v>122657</v>
      </c>
      <c r="I24" s="9">
        <v>121830</v>
      </c>
      <c r="J24" s="41">
        <v>117137</v>
      </c>
      <c r="K24" s="41">
        <v>120990</v>
      </c>
      <c r="L24" s="41">
        <v>133529</v>
      </c>
      <c r="M24" s="10">
        <v>139611</v>
      </c>
      <c r="N24" s="10">
        <v>149695</v>
      </c>
      <c r="O24" s="41">
        <v>148055</v>
      </c>
      <c r="P24" s="18">
        <f t="shared" si="0"/>
        <v>1635316</v>
      </c>
      <c r="Q24" s="46">
        <v>137364.96544567062</v>
      </c>
      <c r="R24" s="27">
        <f t="shared" si="1"/>
        <v>136276.33333333334</v>
      </c>
    </row>
    <row r="25" spans="1:18" ht="12.75">
      <c r="A25" s="4" t="s">
        <v>48</v>
      </c>
      <c r="B25" s="2" t="s">
        <v>75</v>
      </c>
      <c r="C25" s="6" t="s">
        <v>77</v>
      </c>
      <c r="D25" s="44">
        <v>20024</v>
      </c>
      <c r="E25" s="20">
        <v>19230</v>
      </c>
      <c r="F25" s="47">
        <v>18354</v>
      </c>
      <c r="G25" s="47">
        <v>18245</v>
      </c>
      <c r="H25" s="36">
        <v>16615</v>
      </c>
      <c r="I25" s="31">
        <v>16984</v>
      </c>
      <c r="J25" s="42">
        <v>15075</v>
      </c>
      <c r="K25" s="41">
        <v>17617</v>
      </c>
      <c r="L25" s="41">
        <v>20346</v>
      </c>
      <c r="M25" s="10">
        <v>19328</v>
      </c>
      <c r="N25" s="10">
        <v>20045</v>
      </c>
      <c r="O25" s="41">
        <v>20200</v>
      </c>
      <c r="P25" s="18">
        <f t="shared" si="0"/>
        <v>222063</v>
      </c>
      <c r="Q25" s="46">
        <v>18543.31292303339</v>
      </c>
      <c r="R25" s="27">
        <f t="shared" si="1"/>
        <v>18505.25</v>
      </c>
    </row>
    <row r="26" spans="1:18" ht="12.75">
      <c r="A26" s="1" t="s">
        <v>22</v>
      </c>
      <c r="B26" s="2" t="s">
        <v>75</v>
      </c>
      <c r="C26" s="6" t="s">
        <v>78</v>
      </c>
      <c r="D26" s="44">
        <v>30103</v>
      </c>
      <c r="E26" s="20">
        <v>26222</v>
      </c>
      <c r="F26" s="47">
        <v>24025</v>
      </c>
      <c r="G26" s="47">
        <v>25980</v>
      </c>
      <c r="H26" s="35">
        <v>23025</v>
      </c>
      <c r="I26" s="9">
        <v>22852</v>
      </c>
      <c r="J26" s="41">
        <v>22087</v>
      </c>
      <c r="K26" s="41">
        <v>22153</v>
      </c>
      <c r="L26" s="41">
        <v>25632</v>
      </c>
      <c r="M26" s="10">
        <v>25604</v>
      </c>
      <c r="N26" s="10">
        <v>27272</v>
      </c>
      <c r="O26" s="41">
        <v>26753</v>
      </c>
      <c r="P26" s="18">
        <f t="shared" si="0"/>
        <v>301708</v>
      </c>
      <c r="Q26" s="46">
        <v>25262.75077789596</v>
      </c>
      <c r="R26" s="27">
        <f t="shared" si="1"/>
        <v>25142.333333333332</v>
      </c>
    </row>
    <row r="27" spans="1:18" ht="12.75">
      <c r="A27" s="1" t="s">
        <v>23</v>
      </c>
      <c r="B27" s="2" t="s">
        <v>75</v>
      </c>
      <c r="C27" s="6" t="s">
        <v>79</v>
      </c>
      <c r="D27" s="44">
        <v>39200</v>
      </c>
      <c r="E27" s="20">
        <v>35530</v>
      </c>
      <c r="F27" s="47">
        <v>31333</v>
      </c>
      <c r="G27" s="47">
        <v>34053</v>
      </c>
      <c r="H27" s="35">
        <v>29442</v>
      </c>
      <c r="I27" s="9">
        <v>30489</v>
      </c>
      <c r="J27" s="41">
        <v>28150</v>
      </c>
      <c r="K27" s="41">
        <v>30600</v>
      </c>
      <c r="L27" s="41">
        <v>31333</v>
      </c>
      <c r="M27" s="10">
        <v>33630</v>
      </c>
      <c r="N27" s="10">
        <v>36957</v>
      </c>
      <c r="O27" s="41">
        <v>36462</v>
      </c>
      <c r="P27" s="18">
        <f t="shared" si="0"/>
        <v>397179</v>
      </c>
      <c r="Q27" s="46">
        <v>33438.96915734074</v>
      </c>
      <c r="R27" s="27">
        <f t="shared" si="1"/>
        <v>33098.25</v>
      </c>
    </row>
    <row r="28" spans="1:18" ht="12.75">
      <c r="A28" s="1" t="s">
        <v>24</v>
      </c>
      <c r="B28" s="2" t="s">
        <v>75</v>
      </c>
      <c r="C28" s="6" t="s">
        <v>80</v>
      </c>
      <c r="D28" s="44">
        <v>63226</v>
      </c>
      <c r="E28" s="20">
        <v>64296</v>
      </c>
      <c r="F28" s="47">
        <v>53452</v>
      </c>
      <c r="G28" s="47">
        <v>58362</v>
      </c>
      <c r="H28" s="35">
        <v>50613</v>
      </c>
      <c r="I28" s="9">
        <v>51969</v>
      </c>
      <c r="J28" s="41">
        <v>49224</v>
      </c>
      <c r="K28" s="41">
        <v>50310</v>
      </c>
      <c r="L28" s="41">
        <v>57255</v>
      </c>
      <c r="M28" s="10">
        <v>56761</v>
      </c>
      <c r="N28" s="10">
        <v>62476</v>
      </c>
      <c r="O28" s="41">
        <v>60358</v>
      </c>
      <c r="P28" s="18">
        <f t="shared" si="0"/>
        <v>678302</v>
      </c>
      <c r="Q28" s="46">
        <v>57678.920176853426</v>
      </c>
      <c r="R28" s="27">
        <f t="shared" si="1"/>
        <v>56525.166666666664</v>
      </c>
    </row>
    <row r="29" spans="1:18" ht="12.75">
      <c r="A29" s="1" t="s">
        <v>25</v>
      </c>
      <c r="B29" s="2" t="s">
        <v>75</v>
      </c>
      <c r="C29" s="6" t="s">
        <v>81</v>
      </c>
      <c r="D29" s="44">
        <v>35439</v>
      </c>
      <c r="E29" s="20">
        <v>33748</v>
      </c>
      <c r="F29" s="47">
        <v>31035</v>
      </c>
      <c r="G29" s="47">
        <v>31982</v>
      </c>
      <c r="H29" s="35">
        <v>28624</v>
      </c>
      <c r="I29" s="9">
        <v>29042</v>
      </c>
      <c r="J29" s="41">
        <v>30486</v>
      </c>
      <c r="K29" s="41">
        <v>28648</v>
      </c>
      <c r="L29" s="41">
        <v>30751</v>
      </c>
      <c r="M29" s="10">
        <v>32758</v>
      </c>
      <c r="N29" s="10">
        <v>35342</v>
      </c>
      <c r="O29" s="41">
        <v>34137</v>
      </c>
      <c r="P29" s="18">
        <f t="shared" si="0"/>
        <v>381992</v>
      </c>
      <c r="Q29" s="46">
        <v>32027.027181663838</v>
      </c>
      <c r="R29" s="27">
        <f t="shared" si="1"/>
        <v>31832.666666666668</v>
      </c>
    </row>
    <row r="30" spans="1:18" ht="12.75">
      <c r="A30" s="1" t="s">
        <v>26</v>
      </c>
      <c r="B30" s="2" t="s">
        <v>75</v>
      </c>
      <c r="C30" s="6" t="s">
        <v>82</v>
      </c>
      <c r="D30" s="44">
        <v>42935</v>
      </c>
      <c r="E30" s="20">
        <v>43181</v>
      </c>
      <c r="F30" s="47">
        <v>36987</v>
      </c>
      <c r="G30" s="47">
        <v>39164</v>
      </c>
      <c r="H30" s="35">
        <v>34884</v>
      </c>
      <c r="I30" s="9">
        <v>34361</v>
      </c>
      <c r="J30" s="41">
        <v>32231</v>
      </c>
      <c r="K30" s="41">
        <v>34602</v>
      </c>
      <c r="L30" s="41">
        <v>37778</v>
      </c>
      <c r="M30" s="10">
        <v>39295</v>
      </c>
      <c r="N30" s="10">
        <v>42479</v>
      </c>
      <c r="O30" s="41">
        <v>41095</v>
      </c>
      <c r="P30" s="18">
        <f t="shared" si="0"/>
        <v>458992</v>
      </c>
      <c r="Q30" s="46">
        <v>40512.27911324808</v>
      </c>
      <c r="R30" s="27">
        <f t="shared" si="1"/>
        <v>38249.333333333336</v>
      </c>
    </row>
    <row r="31" spans="1:18" ht="12.75">
      <c r="A31" s="1" t="s">
        <v>27</v>
      </c>
      <c r="B31" s="2" t="s">
        <v>75</v>
      </c>
      <c r="C31" s="6" t="s">
        <v>83</v>
      </c>
      <c r="D31" s="44">
        <v>36667</v>
      </c>
      <c r="E31" s="20">
        <v>35880</v>
      </c>
      <c r="F31" s="47">
        <v>32717</v>
      </c>
      <c r="G31" s="47">
        <v>33300</v>
      </c>
      <c r="H31" s="35">
        <v>32888</v>
      </c>
      <c r="I31" s="9">
        <v>30901</v>
      </c>
      <c r="J31" s="41">
        <v>30752</v>
      </c>
      <c r="K31" s="41">
        <v>29468</v>
      </c>
      <c r="L31" s="41">
        <v>33234</v>
      </c>
      <c r="M31" s="10">
        <v>33902</v>
      </c>
      <c r="N31" s="10">
        <v>36120</v>
      </c>
      <c r="O31" s="41">
        <v>35033</v>
      </c>
      <c r="P31" s="18">
        <f t="shared" si="0"/>
        <v>400862</v>
      </c>
      <c r="Q31" s="46">
        <v>32545.98304465449</v>
      </c>
      <c r="R31" s="27">
        <f t="shared" si="1"/>
        <v>33405.166666666664</v>
      </c>
    </row>
    <row r="32" spans="1:18" ht="12.75">
      <c r="A32" s="1" t="s">
        <v>28</v>
      </c>
      <c r="B32" s="2" t="s">
        <v>75</v>
      </c>
      <c r="C32" s="6" t="s">
        <v>84</v>
      </c>
      <c r="D32" s="44">
        <v>74171</v>
      </c>
      <c r="E32" s="20">
        <v>72179</v>
      </c>
      <c r="F32" s="47">
        <v>60036</v>
      </c>
      <c r="G32" s="47">
        <v>65127</v>
      </c>
      <c r="H32" s="35">
        <v>57703</v>
      </c>
      <c r="I32" s="9">
        <v>57850</v>
      </c>
      <c r="J32" s="41">
        <v>58634</v>
      </c>
      <c r="K32" s="41">
        <v>56593</v>
      </c>
      <c r="L32" s="41">
        <v>64256</v>
      </c>
      <c r="M32" s="10">
        <v>63826</v>
      </c>
      <c r="N32" s="10">
        <v>70546</v>
      </c>
      <c r="O32" s="41">
        <v>66481</v>
      </c>
      <c r="P32" s="18">
        <f t="shared" si="0"/>
        <v>767402</v>
      </c>
      <c r="Q32" s="46">
        <v>65154.71388653084</v>
      </c>
      <c r="R32" s="27">
        <f t="shared" si="1"/>
        <v>63950.166666666664</v>
      </c>
    </row>
    <row r="33" spans="1:18" ht="12.75">
      <c r="A33" s="1" t="s">
        <v>29</v>
      </c>
      <c r="B33" s="2" t="s">
        <v>75</v>
      </c>
      <c r="C33" s="6" t="s">
        <v>85</v>
      </c>
      <c r="D33" s="44">
        <v>18524</v>
      </c>
      <c r="E33" s="20">
        <v>17683</v>
      </c>
      <c r="F33" s="47">
        <v>16001</v>
      </c>
      <c r="G33" s="47">
        <v>16513</v>
      </c>
      <c r="H33" s="35">
        <v>15195</v>
      </c>
      <c r="I33" s="9">
        <v>14383</v>
      </c>
      <c r="J33" s="41">
        <v>15134</v>
      </c>
      <c r="K33" s="41">
        <v>14885</v>
      </c>
      <c r="L33" s="41">
        <v>15073</v>
      </c>
      <c r="M33" s="10">
        <v>16458</v>
      </c>
      <c r="N33" s="10">
        <v>17203</v>
      </c>
      <c r="O33" s="41">
        <v>16688</v>
      </c>
      <c r="P33" s="18">
        <f t="shared" si="0"/>
        <v>193740</v>
      </c>
      <c r="Q33" s="46">
        <v>17109.729284097342</v>
      </c>
      <c r="R33" s="27">
        <f t="shared" si="1"/>
        <v>16145</v>
      </c>
    </row>
    <row r="34" spans="1:18" ht="12.75">
      <c r="A34" s="1" t="s">
        <v>30</v>
      </c>
      <c r="B34" s="2" t="s">
        <v>86</v>
      </c>
      <c r="C34" s="6" t="s">
        <v>87</v>
      </c>
      <c r="D34" s="44">
        <v>102357</v>
      </c>
      <c r="E34" s="20">
        <v>103649</v>
      </c>
      <c r="F34" s="47">
        <v>89741</v>
      </c>
      <c r="G34" s="47">
        <v>91612</v>
      </c>
      <c r="H34" s="35">
        <v>82456</v>
      </c>
      <c r="I34" s="9">
        <v>80924</v>
      </c>
      <c r="J34" s="41">
        <v>77107</v>
      </c>
      <c r="K34" s="41">
        <v>79306</v>
      </c>
      <c r="L34" s="41">
        <v>85916</v>
      </c>
      <c r="M34" s="10">
        <v>86027</v>
      </c>
      <c r="N34" s="10">
        <v>95892</v>
      </c>
      <c r="O34" s="41">
        <v>91806</v>
      </c>
      <c r="P34" s="18">
        <f t="shared" si="0"/>
        <v>1066793</v>
      </c>
      <c r="Q34" s="46">
        <v>93643.54786896611</v>
      </c>
      <c r="R34" s="27">
        <f t="shared" si="1"/>
        <v>88899.41666666667</v>
      </c>
    </row>
    <row r="35" spans="1:18" ht="12.75">
      <c r="A35" s="1" t="s">
        <v>31</v>
      </c>
      <c r="B35" s="2" t="s">
        <v>88</v>
      </c>
      <c r="C35" s="6" t="s">
        <v>89</v>
      </c>
      <c r="D35" s="44">
        <v>40445</v>
      </c>
      <c r="E35" s="20">
        <v>39691</v>
      </c>
      <c r="F35" s="47">
        <v>33078</v>
      </c>
      <c r="G35" s="47">
        <v>34431</v>
      </c>
      <c r="H35" s="35">
        <v>30717</v>
      </c>
      <c r="I35" s="9">
        <v>32065</v>
      </c>
      <c r="J35" s="41">
        <v>31012</v>
      </c>
      <c r="K35" s="41">
        <v>32602</v>
      </c>
      <c r="L35" s="41">
        <v>34657</v>
      </c>
      <c r="M35" s="10">
        <v>36253</v>
      </c>
      <c r="N35" s="10">
        <v>39247</v>
      </c>
      <c r="O35" s="41">
        <v>37921</v>
      </c>
      <c r="P35" s="18">
        <f t="shared" si="0"/>
        <v>422119</v>
      </c>
      <c r="Q35" s="46">
        <v>37122.22976655348</v>
      </c>
      <c r="R35" s="27">
        <f t="shared" si="1"/>
        <v>35176.583333333336</v>
      </c>
    </row>
    <row r="36" spans="1:18" ht="12.75">
      <c r="A36" s="1" t="s">
        <v>32</v>
      </c>
      <c r="B36" s="2" t="s">
        <v>88</v>
      </c>
      <c r="C36" s="6" t="s">
        <v>90</v>
      </c>
      <c r="D36" s="44">
        <v>43232</v>
      </c>
      <c r="E36" s="20">
        <v>40486</v>
      </c>
      <c r="F36" s="47">
        <v>35398</v>
      </c>
      <c r="G36" s="47">
        <v>36848</v>
      </c>
      <c r="H36" s="35">
        <v>31596</v>
      </c>
      <c r="I36" s="9">
        <v>32648</v>
      </c>
      <c r="J36" s="41">
        <v>34709</v>
      </c>
      <c r="K36" s="41">
        <v>32488</v>
      </c>
      <c r="L36" s="41">
        <v>35029</v>
      </c>
      <c r="M36" s="10">
        <v>36677</v>
      </c>
      <c r="N36" s="10">
        <v>39465</v>
      </c>
      <c r="O36" s="41">
        <v>38869</v>
      </c>
      <c r="P36" s="18">
        <f aca="true" t="shared" si="2" ref="P36:P53">D36+E36+F36+G36+H36+I36+J36+K36+L36+M36+N36+O36</f>
        <v>437445</v>
      </c>
      <c r="Q36" s="46">
        <v>36324.46824440053</v>
      </c>
      <c r="R36" s="27">
        <f t="shared" si="1"/>
        <v>36453.75</v>
      </c>
    </row>
    <row r="37" spans="1:18" ht="12.75">
      <c r="A37" s="1" t="s">
        <v>33</v>
      </c>
      <c r="B37" s="2" t="s">
        <v>88</v>
      </c>
      <c r="C37" s="6" t="s">
        <v>91</v>
      </c>
      <c r="D37" s="44">
        <v>50841</v>
      </c>
      <c r="E37" s="20">
        <v>49486</v>
      </c>
      <c r="F37" s="47">
        <v>43293</v>
      </c>
      <c r="G37" s="47">
        <v>45552</v>
      </c>
      <c r="H37" s="35">
        <v>43306</v>
      </c>
      <c r="I37" s="9">
        <v>41258</v>
      </c>
      <c r="J37" s="41">
        <v>42102</v>
      </c>
      <c r="K37" s="41">
        <v>43168</v>
      </c>
      <c r="L37" s="41">
        <v>45935</v>
      </c>
      <c r="M37" s="10">
        <v>48236</v>
      </c>
      <c r="N37" s="10">
        <v>50630</v>
      </c>
      <c r="O37" s="41">
        <v>50635</v>
      </c>
      <c r="P37" s="18">
        <f t="shared" si="2"/>
        <v>554442</v>
      </c>
      <c r="Q37" s="46">
        <v>46681.62265434853</v>
      </c>
      <c r="R37" s="27">
        <f t="shared" si="1"/>
        <v>46203.5</v>
      </c>
    </row>
    <row r="38" spans="1:18" ht="12.75">
      <c r="A38" s="1" t="s">
        <v>34</v>
      </c>
      <c r="B38" s="2" t="s">
        <v>88</v>
      </c>
      <c r="C38" s="6" t="s">
        <v>92</v>
      </c>
      <c r="D38" s="44">
        <v>40095</v>
      </c>
      <c r="E38" s="20">
        <v>37475</v>
      </c>
      <c r="F38" s="47">
        <v>32940</v>
      </c>
      <c r="G38" s="47">
        <v>34429</v>
      </c>
      <c r="H38" s="35">
        <v>32816</v>
      </c>
      <c r="I38" s="9">
        <v>34501</v>
      </c>
      <c r="J38" s="41">
        <v>34027</v>
      </c>
      <c r="K38" s="41">
        <v>33825</v>
      </c>
      <c r="L38" s="41">
        <v>32964</v>
      </c>
      <c r="M38" s="10">
        <v>33630</v>
      </c>
      <c r="N38" s="10">
        <v>38614</v>
      </c>
      <c r="O38" s="41">
        <v>36865</v>
      </c>
      <c r="P38" s="18">
        <f t="shared" si="2"/>
        <v>422181</v>
      </c>
      <c r="Q38" s="46">
        <v>36317.93484888563</v>
      </c>
      <c r="R38" s="27">
        <f t="shared" si="1"/>
        <v>35181.75</v>
      </c>
    </row>
    <row r="39" spans="1:18" ht="12.75">
      <c r="A39" s="1" t="s">
        <v>35</v>
      </c>
      <c r="B39" s="2" t="s">
        <v>88</v>
      </c>
      <c r="C39" s="6" t="s">
        <v>64</v>
      </c>
      <c r="D39" s="44">
        <v>14777</v>
      </c>
      <c r="E39" s="20">
        <v>13291</v>
      </c>
      <c r="F39" s="47">
        <v>11965</v>
      </c>
      <c r="G39" s="47">
        <v>12812</v>
      </c>
      <c r="H39" s="35">
        <v>11716</v>
      </c>
      <c r="I39" s="9">
        <v>11857</v>
      </c>
      <c r="J39" s="41"/>
      <c r="K39" s="41">
        <v>11678</v>
      </c>
      <c r="L39" s="41">
        <v>12402</v>
      </c>
      <c r="M39" s="10">
        <v>12970</v>
      </c>
      <c r="N39" s="10">
        <v>13862</v>
      </c>
      <c r="O39" s="41">
        <v>13293</v>
      </c>
      <c r="P39" s="18">
        <f t="shared" si="2"/>
        <v>140623</v>
      </c>
      <c r="Q39" s="46">
        <v>12902.094179400114</v>
      </c>
      <c r="R39" s="27">
        <f t="shared" si="1"/>
        <v>11718.583333333334</v>
      </c>
    </row>
    <row r="40" spans="1:18" ht="12.75">
      <c r="A40" s="1" t="s">
        <v>36</v>
      </c>
      <c r="B40" s="2" t="s">
        <v>88</v>
      </c>
      <c r="C40" s="6" t="s">
        <v>93</v>
      </c>
      <c r="D40" s="44">
        <v>19318</v>
      </c>
      <c r="E40" s="20">
        <v>18525</v>
      </c>
      <c r="F40" s="47">
        <v>16127</v>
      </c>
      <c r="G40" s="47">
        <v>17499</v>
      </c>
      <c r="H40" s="35">
        <v>15166</v>
      </c>
      <c r="I40" s="9">
        <v>15934</v>
      </c>
      <c r="J40" s="41">
        <v>16046</v>
      </c>
      <c r="K40" s="41">
        <v>15907</v>
      </c>
      <c r="L40" s="41">
        <v>16925</v>
      </c>
      <c r="M40" s="10">
        <v>16986</v>
      </c>
      <c r="N40" s="10">
        <v>18325</v>
      </c>
      <c r="O40" s="41">
        <v>18182</v>
      </c>
      <c r="P40" s="18">
        <f t="shared" si="2"/>
        <v>204940</v>
      </c>
      <c r="Q40" s="46">
        <v>17562.80221279004</v>
      </c>
      <c r="R40" s="27">
        <f t="shared" si="1"/>
        <v>17078.333333333332</v>
      </c>
    </row>
    <row r="41" spans="1:18" ht="12.75">
      <c r="A41" s="1" t="s">
        <v>37</v>
      </c>
      <c r="B41" s="2" t="s">
        <v>88</v>
      </c>
      <c r="C41" s="6" t="s">
        <v>94</v>
      </c>
      <c r="D41" s="44">
        <v>47181</v>
      </c>
      <c r="E41" s="20">
        <v>46656</v>
      </c>
      <c r="F41" s="47">
        <v>43259</v>
      </c>
      <c r="G41" s="47">
        <v>44916</v>
      </c>
      <c r="H41" s="35">
        <v>41476</v>
      </c>
      <c r="I41" s="9">
        <v>44262</v>
      </c>
      <c r="J41" s="41">
        <v>39489</v>
      </c>
      <c r="K41" s="41">
        <v>43594</v>
      </c>
      <c r="L41" s="41">
        <v>44707</v>
      </c>
      <c r="M41" s="10">
        <v>47877</v>
      </c>
      <c r="N41" s="10">
        <v>50488</v>
      </c>
      <c r="O41" s="41">
        <v>48932</v>
      </c>
      <c r="P41" s="18">
        <f t="shared" si="2"/>
        <v>542837</v>
      </c>
      <c r="Q41" s="46">
        <v>45330.980749023416</v>
      </c>
      <c r="R41" s="27">
        <f t="shared" si="1"/>
        <v>45236.416666666664</v>
      </c>
    </row>
    <row r="42" spans="1:18" ht="12.75">
      <c r="A42" s="1" t="s">
        <v>38</v>
      </c>
      <c r="B42" s="2" t="s">
        <v>88</v>
      </c>
      <c r="C42" s="6" t="s">
        <v>95</v>
      </c>
      <c r="D42" s="44">
        <v>48443</v>
      </c>
      <c r="E42" s="20">
        <v>45534</v>
      </c>
      <c r="F42" s="47">
        <v>37785</v>
      </c>
      <c r="G42" s="47">
        <v>39372</v>
      </c>
      <c r="H42" s="35">
        <v>34826</v>
      </c>
      <c r="I42" s="9">
        <v>36593</v>
      </c>
      <c r="J42" s="41">
        <v>32979</v>
      </c>
      <c r="K42" s="41">
        <v>35837</v>
      </c>
      <c r="L42" s="41">
        <v>38332</v>
      </c>
      <c r="M42" s="10">
        <v>39844</v>
      </c>
      <c r="N42" s="10">
        <v>42928</v>
      </c>
      <c r="O42" s="41">
        <v>41969</v>
      </c>
      <c r="P42" s="18">
        <f t="shared" si="2"/>
        <v>474442</v>
      </c>
      <c r="Q42" s="46">
        <v>43413.50397000566</v>
      </c>
      <c r="R42" s="27">
        <f t="shared" si="1"/>
        <v>39536.833333333336</v>
      </c>
    </row>
    <row r="43" spans="1:18" ht="12.75">
      <c r="A43" s="1" t="s">
        <v>39</v>
      </c>
      <c r="B43" s="2" t="s">
        <v>88</v>
      </c>
      <c r="C43" s="6" t="s">
        <v>96</v>
      </c>
      <c r="D43" s="44">
        <v>54315</v>
      </c>
      <c r="E43" s="20">
        <v>51699</v>
      </c>
      <c r="F43" s="47">
        <v>46159</v>
      </c>
      <c r="G43" s="47">
        <v>48830</v>
      </c>
      <c r="H43" s="35">
        <v>43410</v>
      </c>
      <c r="I43" s="9">
        <v>48127</v>
      </c>
      <c r="J43" s="41">
        <v>41467</v>
      </c>
      <c r="K43" s="41">
        <v>43470</v>
      </c>
      <c r="L43" s="41">
        <v>47666</v>
      </c>
      <c r="M43" s="10">
        <v>50143</v>
      </c>
      <c r="N43" s="10">
        <v>53991</v>
      </c>
      <c r="O43" s="41">
        <v>52423</v>
      </c>
      <c r="P43" s="18">
        <f t="shared" si="2"/>
        <v>581700</v>
      </c>
      <c r="Q43" s="46">
        <v>48966.426012171985</v>
      </c>
      <c r="R43" s="27">
        <f t="shared" si="1"/>
        <v>48475</v>
      </c>
    </row>
    <row r="44" spans="1:18" ht="12.75">
      <c r="A44" s="1" t="s">
        <v>40</v>
      </c>
      <c r="B44" s="2" t="s">
        <v>88</v>
      </c>
      <c r="C44" s="6" t="s">
        <v>97</v>
      </c>
      <c r="D44" s="44">
        <v>33576</v>
      </c>
      <c r="E44" s="20">
        <v>32350</v>
      </c>
      <c r="F44" s="47">
        <v>28678</v>
      </c>
      <c r="G44" s="47">
        <v>30654</v>
      </c>
      <c r="H44" s="35">
        <v>27496</v>
      </c>
      <c r="I44" s="9">
        <v>27594</v>
      </c>
      <c r="J44" s="41">
        <v>25481</v>
      </c>
      <c r="K44" s="41">
        <v>27550</v>
      </c>
      <c r="L44" s="41">
        <v>29486</v>
      </c>
      <c r="M44" s="10">
        <v>31075</v>
      </c>
      <c r="N44" s="10">
        <v>33014</v>
      </c>
      <c r="O44" s="41">
        <v>31167</v>
      </c>
      <c r="P44" s="18">
        <f t="shared" si="2"/>
        <v>358121</v>
      </c>
      <c r="Q44" s="46">
        <v>30508.186764306534</v>
      </c>
      <c r="R44" s="27">
        <f t="shared" si="1"/>
        <v>29843.416666666668</v>
      </c>
    </row>
    <row r="45" spans="1:18" ht="12.75">
      <c r="A45" s="1" t="s">
        <v>41</v>
      </c>
      <c r="B45" s="2" t="s">
        <v>88</v>
      </c>
      <c r="C45" s="6" t="s">
        <v>98</v>
      </c>
      <c r="D45" s="44">
        <v>42362</v>
      </c>
      <c r="E45" s="20">
        <v>41751</v>
      </c>
      <c r="F45" s="47">
        <v>35390</v>
      </c>
      <c r="G45" s="47">
        <v>40081</v>
      </c>
      <c r="H45" s="35">
        <v>35991</v>
      </c>
      <c r="I45" s="9">
        <v>36570</v>
      </c>
      <c r="J45" s="41">
        <v>31290</v>
      </c>
      <c r="K45" s="41">
        <v>34434</v>
      </c>
      <c r="L45" s="41">
        <v>35160</v>
      </c>
      <c r="M45" s="10">
        <v>37059</v>
      </c>
      <c r="N45" s="10">
        <v>40400</v>
      </c>
      <c r="O45" s="41">
        <v>39055</v>
      </c>
      <c r="P45" s="18">
        <f t="shared" si="2"/>
        <v>449543</v>
      </c>
      <c r="Q45" s="46">
        <v>37090.91204759076</v>
      </c>
      <c r="R45" s="27">
        <f t="shared" si="1"/>
        <v>37461.916666666664</v>
      </c>
    </row>
    <row r="46" spans="1:18" ht="12.75">
      <c r="A46" s="1" t="s">
        <v>42</v>
      </c>
      <c r="B46" s="2" t="s">
        <v>88</v>
      </c>
      <c r="C46" s="6" t="s">
        <v>99</v>
      </c>
      <c r="D46" s="44">
        <v>16776</v>
      </c>
      <c r="E46" s="20">
        <v>15761</v>
      </c>
      <c r="F46" s="47">
        <v>14715</v>
      </c>
      <c r="G46" s="47">
        <v>16168</v>
      </c>
      <c r="H46" s="35">
        <v>15525</v>
      </c>
      <c r="I46" s="9">
        <v>15543</v>
      </c>
      <c r="J46" s="41">
        <v>13395</v>
      </c>
      <c r="K46" s="41">
        <v>15901</v>
      </c>
      <c r="L46" s="41">
        <v>15858</v>
      </c>
      <c r="M46" s="10">
        <v>16521</v>
      </c>
      <c r="N46" s="10">
        <v>16712</v>
      </c>
      <c r="O46" s="41">
        <v>16638</v>
      </c>
      <c r="P46" s="18">
        <f t="shared" si="2"/>
        <v>189513</v>
      </c>
      <c r="Q46" s="46">
        <v>14746.533092307514</v>
      </c>
      <c r="R46" s="27">
        <f t="shared" si="1"/>
        <v>15792.75</v>
      </c>
    </row>
    <row r="47" spans="1:18" ht="12.75">
      <c r="A47" s="1" t="s">
        <v>43</v>
      </c>
      <c r="B47" s="2" t="s">
        <v>88</v>
      </c>
      <c r="C47" s="6" t="s">
        <v>100</v>
      </c>
      <c r="D47" s="44">
        <v>53276</v>
      </c>
      <c r="E47" s="20">
        <v>51816</v>
      </c>
      <c r="F47" s="47">
        <v>45602</v>
      </c>
      <c r="G47" s="47">
        <v>49446</v>
      </c>
      <c r="H47" s="35">
        <v>43903</v>
      </c>
      <c r="I47" s="9">
        <v>45059</v>
      </c>
      <c r="J47" s="41">
        <v>41776</v>
      </c>
      <c r="K47" s="41">
        <v>42832</v>
      </c>
      <c r="L47" s="41">
        <v>48461</v>
      </c>
      <c r="M47" s="10">
        <v>48618</v>
      </c>
      <c r="N47" s="10">
        <v>52218</v>
      </c>
      <c r="O47" s="41">
        <v>48492</v>
      </c>
      <c r="P47" s="18">
        <f t="shared" si="2"/>
        <v>571499</v>
      </c>
      <c r="Q47" s="46">
        <v>48692.93484295416</v>
      </c>
      <c r="R47" s="27">
        <f t="shared" si="1"/>
        <v>47624.916666666664</v>
      </c>
    </row>
    <row r="48" spans="1:18" ht="12.75">
      <c r="A48" s="1" t="s">
        <v>44</v>
      </c>
      <c r="B48" s="2" t="s">
        <v>88</v>
      </c>
      <c r="C48" s="6" t="s">
        <v>101</v>
      </c>
      <c r="D48" s="44">
        <v>95696</v>
      </c>
      <c r="E48" s="20">
        <v>97831</v>
      </c>
      <c r="F48" s="47">
        <v>81521</v>
      </c>
      <c r="G48" s="47">
        <v>87931</v>
      </c>
      <c r="H48" s="35">
        <v>76005</v>
      </c>
      <c r="I48" s="9">
        <v>79373</v>
      </c>
      <c r="J48" s="41">
        <v>72396</v>
      </c>
      <c r="K48" s="41">
        <v>76402</v>
      </c>
      <c r="L48" s="41">
        <v>84971</v>
      </c>
      <c r="M48" s="10">
        <v>87126</v>
      </c>
      <c r="N48" s="10">
        <v>97171</v>
      </c>
      <c r="O48" s="41">
        <v>91626</v>
      </c>
      <c r="P48" s="18">
        <f t="shared" si="2"/>
        <v>1028049</v>
      </c>
      <c r="Q48" s="46">
        <v>87928.31665940986</v>
      </c>
      <c r="R48" s="27">
        <f t="shared" si="1"/>
        <v>85670.75</v>
      </c>
    </row>
    <row r="49" spans="1:18" ht="12.75">
      <c r="A49" s="1" t="s">
        <v>45</v>
      </c>
      <c r="B49" s="2" t="s">
        <v>88</v>
      </c>
      <c r="C49" s="6" t="s">
        <v>102</v>
      </c>
      <c r="D49" s="44">
        <v>68488</v>
      </c>
      <c r="E49" s="20">
        <v>65945</v>
      </c>
      <c r="F49" s="47">
        <v>54929</v>
      </c>
      <c r="G49" s="47">
        <v>58349</v>
      </c>
      <c r="H49" s="35">
        <v>51174</v>
      </c>
      <c r="I49" s="9">
        <v>51846</v>
      </c>
      <c r="J49" s="41">
        <v>49192</v>
      </c>
      <c r="K49" s="41">
        <v>53554</v>
      </c>
      <c r="L49" s="41">
        <v>55508</v>
      </c>
      <c r="M49" s="10">
        <v>58097</v>
      </c>
      <c r="N49" s="10">
        <v>63723</v>
      </c>
      <c r="O49" s="41">
        <v>60581</v>
      </c>
      <c r="P49" s="18">
        <f t="shared" si="2"/>
        <v>691386</v>
      </c>
      <c r="Q49" s="46">
        <v>60805.21891765704</v>
      </c>
      <c r="R49" s="27">
        <f t="shared" si="1"/>
        <v>57615.5</v>
      </c>
    </row>
    <row r="50" spans="1:18" ht="12.75">
      <c r="A50" s="1" t="s">
        <v>46</v>
      </c>
      <c r="B50" s="2" t="s">
        <v>88</v>
      </c>
      <c r="C50" s="6" t="s">
        <v>103</v>
      </c>
      <c r="D50" s="44">
        <v>92701</v>
      </c>
      <c r="E50" s="20">
        <v>90931</v>
      </c>
      <c r="F50" s="47">
        <v>76185</v>
      </c>
      <c r="G50" s="47">
        <v>82651</v>
      </c>
      <c r="H50" s="35">
        <v>71692</v>
      </c>
      <c r="I50" s="9">
        <v>75468</v>
      </c>
      <c r="J50" s="41">
        <v>68106</v>
      </c>
      <c r="K50" s="41">
        <v>73186</v>
      </c>
      <c r="L50" s="41">
        <v>77191</v>
      </c>
      <c r="M50" s="10">
        <v>81686</v>
      </c>
      <c r="N50" s="10">
        <v>88591</v>
      </c>
      <c r="O50" s="41">
        <v>84216</v>
      </c>
      <c r="P50" s="18">
        <f t="shared" si="2"/>
        <v>962604</v>
      </c>
      <c r="Q50" s="46">
        <v>80094.65050137829</v>
      </c>
      <c r="R50" s="27">
        <f t="shared" si="1"/>
        <v>80217</v>
      </c>
    </row>
    <row r="51" spans="1:18" ht="12.75">
      <c r="A51" s="1" t="s">
        <v>47</v>
      </c>
      <c r="B51" s="3" t="s">
        <v>88</v>
      </c>
      <c r="C51" s="7" t="s">
        <v>104</v>
      </c>
      <c r="D51" s="44">
        <v>104719</v>
      </c>
      <c r="E51" s="20">
        <v>99352</v>
      </c>
      <c r="F51" s="47">
        <v>81778</v>
      </c>
      <c r="G51" s="47">
        <v>89626</v>
      </c>
      <c r="H51" s="35">
        <v>75869</v>
      </c>
      <c r="I51" s="9">
        <v>79156</v>
      </c>
      <c r="J51" s="41">
        <v>76412</v>
      </c>
      <c r="K51" s="41">
        <v>63298</v>
      </c>
      <c r="L51" s="41">
        <v>86688</v>
      </c>
      <c r="M51" s="10">
        <v>88468</v>
      </c>
      <c r="N51" s="10">
        <v>96180</v>
      </c>
      <c r="O51" s="41">
        <v>92794</v>
      </c>
      <c r="P51" s="18">
        <f t="shared" si="2"/>
        <v>1034340</v>
      </c>
      <c r="Q51" s="46">
        <v>88532.92635048908</v>
      </c>
      <c r="R51" s="27">
        <f t="shared" si="1"/>
        <v>86195</v>
      </c>
    </row>
    <row r="52" spans="1:18" ht="12.75">
      <c r="A52" s="32" t="s">
        <v>127</v>
      </c>
      <c r="B52" s="30" t="s">
        <v>123</v>
      </c>
      <c r="C52" s="30" t="s">
        <v>124</v>
      </c>
      <c r="D52" s="45">
        <v>11229</v>
      </c>
      <c r="E52" s="33">
        <v>11579</v>
      </c>
      <c r="F52" s="48">
        <v>10666</v>
      </c>
      <c r="G52" s="48">
        <v>11022</v>
      </c>
      <c r="H52" s="35">
        <v>9751</v>
      </c>
      <c r="I52" s="9">
        <v>9961</v>
      </c>
      <c r="J52" s="41">
        <v>9005</v>
      </c>
      <c r="K52" s="41">
        <v>9571</v>
      </c>
      <c r="L52" s="41">
        <v>10111</v>
      </c>
      <c r="M52" s="10">
        <v>10663</v>
      </c>
      <c r="N52" s="10">
        <v>11353</v>
      </c>
      <c r="O52" s="41">
        <v>11546</v>
      </c>
      <c r="P52" s="18">
        <f t="shared" si="2"/>
        <v>126457</v>
      </c>
      <c r="Q52" s="46">
        <v>9865.835</v>
      </c>
      <c r="R52" s="27">
        <f t="shared" si="1"/>
        <v>10538.083333333334</v>
      </c>
    </row>
    <row r="53" spans="2:18" ht="12.75">
      <c r="B53" s="5"/>
      <c r="C53" s="8" t="s">
        <v>120</v>
      </c>
      <c r="D53" s="8">
        <f aca="true" t="shared" si="3" ref="D53:O53">SUM(D4:D52)</f>
        <v>2562504</v>
      </c>
      <c r="E53" s="8">
        <f t="shared" si="3"/>
        <v>2469555</v>
      </c>
      <c r="F53" s="37">
        <f t="shared" si="3"/>
        <v>2133036</v>
      </c>
      <c r="G53" s="38">
        <f t="shared" si="3"/>
        <v>2274960</v>
      </c>
      <c r="H53" s="27">
        <f t="shared" si="3"/>
        <v>2037452</v>
      </c>
      <c r="I53" s="18">
        <f t="shared" si="3"/>
        <v>2078723</v>
      </c>
      <c r="J53" s="27">
        <f t="shared" si="3"/>
        <v>1982269</v>
      </c>
      <c r="K53" s="18">
        <f t="shared" si="3"/>
        <v>1948468</v>
      </c>
      <c r="L53" s="18">
        <f t="shared" si="3"/>
        <v>2121271</v>
      </c>
      <c r="M53" s="18">
        <f t="shared" si="3"/>
        <v>2200353</v>
      </c>
      <c r="N53" s="18">
        <f t="shared" si="3"/>
        <v>2371582</v>
      </c>
      <c r="O53" s="19">
        <f t="shared" si="3"/>
        <v>2296121</v>
      </c>
      <c r="P53" s="18">
        <f t="shared" si="2"/>
        <v>26476294</v>
      </c>
      <c r="Q53" s="46">
        <v>2287602.597181598</v>
      </c>
      <c r="R53" s="27">
        <f>SUM(R4:R52)</f>
        <v>2206357.8333333335</v>
      </c>
    </row>
    <row r="54" spans="3:7" ht="12.75" hidden="1">
      <c r="C54" s="30"/>
      <c r="D54" s="29"/>
      <c r="E54" s="29"/>
      <c r="F54" s="29"/>
      <c r="G54" s="28"/>
    </row>
    <row r="55" spans="3:7" ht="12.75" hidden="1">
      <c r="C55" s="30"/>
      <c r="D55" s="29"/>
      <c r="E55" s="29"/>
      <c r="F55" s="29"/>
      <c r="G55" s="28"/>
    </row>
    <row r="56" spans="3:8" ht="12.75">
      <c r="C56" s="30"/>
      <c r="H56"/>
    </row>
  </sheetData>
  <sheetProtection/>
  <autoFilter ref="A2:Q53"/>
  <mergeCells count="1">
    <mergeCell ref="A1:Q1"/>
  </mergeCells>
  <printOptions/>
  <pageMargins left="0.35433070866141736" right="0.15748031496062992" top="0.1968503937007874" bottom="0.1968503937007874" header="0.15748031496062992" footer="0.1574803149606299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zoomScalePageLayoutView="0" workbookViewId="0" topLeftCell="A1">
      <selection activeCell="V62" sqref="V62"/>
    </sheetView>
  </sheetViews>
  <sheetFormatPr defaultColWidth="9.00390625" defaultRowHeight="12.75"/>
  <cols>
    <col min="1" max="1" width="3.375" style="51" customWidth="1"/>
    <col min="2" max="2" width="6.75390625" style="51" customWidth="1"/>
    <col min="3" max="3" width="4.00390625" style="51" customWidth="1"/>
    <col min="4" max="4" width="5.375" style="51" customWidth="1"/>
    <col min="5" max="5" width="3.75390625" style="51" hidden="1" customWidth="1"/>
    <col min="6" max="6" width="5.25390625" style="51" hidden="1" customWidth="1"/>
    <col min="7" max="7" width="22.875" style="51" hidden="1" customWidth="1"/>
    <col min="8" max="8" width="9.625" style="68" customWidth="1"/>
    <col min="9" max="9" width="9.375" style="68" customWidth="1"/>
    <col min="10" max="10" width="9.75390625" style="68" customWidth="1"/>
    <col min="11" max="12" width="9.125" style="68" customWidth="1"/>
    <col min="13" max="13" width="9.375" style="68" customWidth="1"/>
    <col min="14" max="14" width="10.00390625" style="68" customWidth="1"/>
    <col min="15" max="20" width="10.25390625" style="68" customWidth="1"/>
    <col min="21" max="22" width="13.00390625" style="68" customWidth="1"/>
    <col min="23" max="29" width="9.125" style="68" customWidth="1"/>
    <col min="30" max="16384" width="9.125" style="51" customWidth="1"/>
  </cols>
  <sheetData>
    <row r="1" spans="1:20" ht="46.5" customHeight="1">
      <c r="A1" s="137" t="s">
        <v>239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85"/>
    </row>
    <row r="2" spans="1:8" ht="13.5" thickBot="1">
      <c r="A2" s="52"/>
      <c r="B2" s="53"/>
      <c r="C2" s="53"/>
      <c r="D2" s="53"/>
      <c r="E2" s="53"/>
      <c r="F2" s="53"/>
      <c r="G2" s="53"/>
      <c r="H2" s="54"/>
    </row>
    <row r="3" spans="1:22" ht="46.5" customHeight="1" thickBot="1">
      <c r="A3" s="138"/>
      <c r="B3" s="140" t="s">
        <v>50</v>
      </c>
      <c r="C3" s="144" t="s">
        <v>133</v>
      </c>
      <c r="D3" s="146" t="s">
        <v>134</v>
      </c>
      <c r="E3" s="148" t="s">
        <v>135</v>
      </c>
      <c r="F3" s="148" t="s">
        <v>136</v>
      </c>
      <c r="G3" s="142" t="s">
        <v>0</v>
      </c>
      <c r="H3" s="69" t="s">
        <v>235</v>
      </c>
      <c r="I3" s="69" t="s">
        <v>116</v>
      </c>
      <c r="J3" s="69" t="s">
        <v>117</v>
      </c>
      <c r="K3" s="69" t="s">
        <v>118</v>
      </c>
      <c r="L3" s="69" t="s">
        <v>106</v>
      </c>
      <c r="M3" s="69" t="s">
        <v>107</v>
      </c>
      <c r="N3" s="69" t="s">
        <v>108</v>
      </c>
      <c r="O3" s="69" t="s">
        <v>109</v>
      </c>
      <c r="P3" s="69" t="s">
        <v>110</v>
      </c>
      <c r="Q3" s="69" t="s">
        <v>111</v>
      </c>
      <c r="R3" s="69" t="s">
        <v>112</v>
      </c>
      <c r="S3" s="75" t="s">
        <v>236</v>
      </c>
      <c r="T3" s="90" t="s">
        <v>242</v>
      </c>
      <c r="U3" s="88" t="s">
        <v>238</v>
      </c>
      <c r="V3" s="88" t="s">
        <v>243</v>
      </c>
    </row>
    <row r="4" spans="1:22" ht="13.5" thickBot="1">
      <c r="A4" s="139"/>
      <c r="B4" s="141"/>
      <c r="C4" s="145"/>
      <c r="D4" s="147"/>
      <c r="E4" s="149"/>
      <c r="F4" s="149"/>
      <c r="G4" s="143"/>
      <c r="H4" s="55" t="s">
        <v>137</v>
      </c>
      <c r="I4" s="71" t="s">
        <v>137</v>
      </c>
      <c r="J4" s="71" t="s">
        <v>137</v>
      </c>
      <c r="K4" s="71" t="s">
        <v>137</v>
      </c>
      <c r="L4" s="71" t="s">
        <v>137</v>
      </c>
      <c r="M4" s="71" t="s">
        <v>137</v>
      </c>
      <c r="N4" s="71" t="s">
        <v>137</v>
      </c>
      <c r="O4" s="71" t="s">
        <v>137</v>
      </c>
      <c r="P4" s="71" t="s">
        <v>137</v>
      </c>
      <c r="Q4" s="71" t="s">
        <v>137</v>
      </c>
      <c r="R4" s="76" t="s">
        <v>137</v>
      </c>
      <c r="S4" s="79" t="s">
        <v>137</v>
      </c>
      <c r="T4" s="89" t="s">
        <v>137</v>
      </c>
      <c r="U4" s="79" t="s">
        <v>137</v>
      </c>
      <c r="V4" s="79" t="s">
        <v>137</v>
      </c>
    </row>
    <row r="5" spans="1:22" ht="12.75">
      <c r="A5" s="56">
        <v>1</v>
      </c>
      <c r="B5" s="57" t="s">
        <v>138</v>
      </c>
      <c r="C5" s="58">
        <v>9</v>
      </c>
      <c r="D5" s="58">
        <v>8</v>
      </c>
      <c r="E5" s="58"/>
      <c r="F5" s="58">
        <v>2009</v>
      </c>
      <c r="G5" s="58" t="s">
        <v>139</v>
      </c>
      <c r="H5" s="80">
        <v>52345</v>
      </c>
      <c r="I5" s="72">
        <v>49054</v>
      </c>
      <c r="J5" s="72">
        <v>43108.03</v>
      </c>
      <c r="K5" s="72">
        <v>45309.27</v>
      </c>
      <c r="L5" s="72">
        <v>41428</v>
      </c>
      <c r="M5" s="72">
        <v>39829.54999999999</v>
      </c>
      <c r="N5" s="72">
        <v>40274</v>
      </c>
      <c r="O5" s="72">
        <v>44950</v>
      </c>
      <c r="P5" s="72">
        <v>46512</v>
      </c>
      <c r="Q5" s="72">
        <v>45125.27</v>
      </c>
      <c r="R5" s="72">
        <v>47480</v>
      </c>
      <c r="S5" s="77">
        <v>48107.27</v>
      </c>
      <c r="T5" s="78">
        <f>SUM(H5:S5)</f>
        <v>543522.39</v>
      </c>
      <c r="U5" s="73">
        <v>45138</v>
      </c>
      <c r="V5" s="73">
        <f>T5/12</f>
        <v>45293.5325</v>
      </c>
    </row>
    <row r="6" spans="1:22" ht="12.75">
      <c r="A6" s="59">
        <v>2</v>
      </c>
      <c r="B6" s="60" t="s">
        <v>140</v>
      </c>
      <c r="C6" s="61">
        <v>5</v>
      </c>
      <c r="D6" s="61">
        <v>16</v>
      </c>
      <c r="E6" s="61" t="s">
        <v>141</v>
      </c>
      <c r="F6" s="61">
        <v>2009</v>
      </c>
      <c r="G6" s="61" t="s">
        <v>142</v>
      </c>
      <c r="H6" s="81">
        <v>36262.95</v>
      </c>
      <c r="I6" s="72">
        <v>35183</v>
      </c>
      <c r="J6" s="72">
        <v>33229.86</v>
      </c>
      <c r="K6" s="72">
        <v>33022.21</v>
      </c>
      <c r="L6" s="72">
        <v>31594.028</v>
      </c>
      <c r="M6" s="72">
        <v>31539.86</v>
      </c>
      <c r="N6" s="72">
        <v>32155.01</v>
      </c>
      <c r="O6" s="72">
        <v>34075</v>
      </c>
      <c r="P6" s="72">
        <v>35076</v>
      </c>
      <c r="Q6" s="72">
        <v>33476.86</v>
      </c>
      <c r="R6" s="72">
        <v>36675</v>
      </c>
      <c r="S6" s="77">
        <v>38076.86</v>
      </c>
      <c r="T6" s="78">
        <f>SUM(H6:S6)</f>
        <v>410366.638</v>
      </c>
      <c r="U6" s="73">
        <v>35682</v>
      </c>
      <c r="V6" s="73">
        <f aca="true" t="shared" si="0" ref="V6:V55">T6/12</f>
        <v>34197.21983333333</v>
      </c>
    </row>
    <row r="7" spans="1:22" ht="12.75">
      <c r="A7" s="56">
        <v>3</v>
      </c>
      <c r="B7" s="60" t="s">
        <v>143</v>
      </c>
      <c r="C7" s="61">
        <v>5</v>
      </c>
      <c r="D7" s="61">
        <v>16</v>
      </c>
      <c r="E7" s="61"/>
      <c r="F7" s="61">
        <v>2010</v>
      </c>
      <c r="G7" s="61" t="s">
        <v>144</v>
      </c>
      <c r="H7" s="81">
        <v>39634</v>
      </c>
      <c r="I7" s="72">
        <v>37763</v>
      </c>
      <c r="J7" s="72">
        <v>34619.6</v>
      </c>
      <c r="K7" s="72">
        <v>36440.85</v>
      </c>
      <c r="L7" s="72">
        <v>30316</v>
      </c>
      <c r="M7" s="72">
        <v>32444.67</v>
      </c>
      <c r="N7" s="72">
        <v>30556</v>
      </c>
      <c r="O7" s="72">
        <v>37553</v>
      </c>
      <c r="P7" s="72">
        <v>34474</v>
      </c>
      <c r="Q7" s="72">
        <v>34835.89</v>
      </c>
      <c r="R7" s="72">
        <v>37514</v>
      </c>
      <c r="S7" s="77">
        <v>37315.89</v>
      </c>
      <c r="T7" s="78">
        <f aca="true" t="shared" si="1" ref="T7:T54">SUM(H7:S7)</f>
        <v>423466.9</v>
      </c>
      <c r="U7" s="73">
        <v>35296</v>
      </c>
      <c r="V7" s="73">
        <f t="shared" si="0"/>
        <v>35288.90833333333</v>
      </c>
    </row>
    <row r="8" spans="1:22" ht="12.75">
      <c r="A8" s="59">
        <v>4</v>
      </c>
      <c r="B8" s="60" t="s">
        <v>145</v>
      </c>
      <c r="C8" s="61">
        <v>5</v>
      </c>
      <c r="D8" s="61">
        <v>16</v>
      </c>
      <c r="E8" s="61"/>
      <c r="F8" s="61">
        <v>2011</v>
      </c>
      <c r="G8" s="61" t="s">
        <v>146</v>
      </c>
      <c r="H8" s="81">
        <v>38804.51</v>
      </c>
      <c r="I8" s="72">
        <v>38387.090000000004</v>
      </c>
      <c r="J8" s="72">
        <v>34578.509999999995</v>
      </c>
      <c r="K8" s="72">
        <v>39188.48</v>
      </c>
      <c r="L8" s="72">
        <v>32687.1</v>
      </c>
      <c r="M8" s="72">
        <v>31331.71</v>
      </c>
      <c r="N8" s="72">
        <v>31676.21</v>
      </c>
      <c r="O8" s="72">
        <v>35801.543000000005</v>
      </c>
      <c r="P8" s="72">
        <v>33995</v>
      </c>
      <c r="Q8" s="72">
        <v>34046.51</v>
      </c>
      <c r="R8" s="72">
        <v>36505</v>
      </c>
      <c r="S8" s="77">
        <v>36356.51</v>
      </c>
      <c r="T8" s="78">
        <f t="shared" si="1"/>
        <v>423358.173</v>
      </c>
      <c r="U8" s="73">
        <v>35443</v>
      </c>
      <c r="V8" s="73">
        <f t="shared" si="0"/>
        <v>35279.84775</v>
      </c>
    </row>
    <row r="9" spans="1:22" ht="12.75">
      <c r="A9" s="56">
        <v>5</v>
      </c>
      <c r="B9" s="60" t="s">
        <v>147</v>
      </c>
      <c r="C9" s="61">
        <v>5</v>
      </c>
      <c r="D9" s="61">
        <v>16</v>
      </c>
      <c r="E9" s="61" t="s">
        <v>141</v>
      </c>
      <c r="F9" s="61">
        <v>2013</v>
      </c>
      <c r="G9" s="61" t="s">
        <v>148</v>
      </c>
      <c r="H9" s="81">
        <v>43501</v>
      </c>
      <c r="I9" s="72">
        <v>41515.11</v>
      </c>
      <c r="J9" s="72">
        <v>35249.25</v>
      </c>
      <c r="K9" s="72">
        <v>36772.25</v>
      </c>
      <c r="L9" s="72">
        <v>32647</v>
      </c>
      <c r="M9" s="72">
        <v>32669.019999999997</v>
      </c>
      <c r="N9" s="72">
        <v>31149</v>
      </c>
      <c r="O9" s="72">
        <v>35494</v>
      </c>
      <c r="P9" s="72">
        <v>35368</v>
      </c>
      <c r="Q9" s="72">
        <v>34291.25</v>
      </c>
      <c r="R9" s="72">
        <v>37045</v>
      </c>
      <c r="S9" s="77">
        <v>37806.25</v>
      </c>
      <c r="T9" s="78">
        <f t="shared" si="1"/>
        <v>433507.13</v>
      </c>
      <c r="U9" s="73">
        <v>36454</v>
      </c>
      <c r="V9" s="73">
        <f t="shared" si="0"/>
        <v>36125.59416666667</v>
      </c>
    </row>
    <row r="10" spans="1:22" ht="12.75">
      <c r="A10" s="59">
        <v>6</v>
      </c>
      <c r="B10" s="61" t="s">
        <v>149</v>
      </c>
      <c r="C10" s="61">
        <v>9</v>
      </c>
      <c r="D10" s="61">
        <v>17</v>
      </c>
      <c r="E10" s="61"/>
      <c r="F10" s="61">
        <v>2011</v>
      </c>
      <c r="G10" s="61" t="s">
        <v>150</v>
      </c>
      <c r="H10" s="81">
        <v>116993</v>
      </c>
      <c r="I10" s="72">
        <v>109362.82</v>
      </c>
      <c r="J10" s="72">
        <v>99362.82</v>
      </c>
      <c r="K10" s="72">
        <v>101432.82</v>
      </c>
      <c r="L10" s="72">
        <v>88568</v>
      </c>
      <c r="M10" s="72">
        <v>88696.59000000001</v>
      </c>
      <c r="N10" s="72">
        <v>85418</v>
      </c>
      <c r="O10" s="72">
        <v>102443</v>
      </c>
      <c r="P10" s="72">
        <v>101023</v>
      </c>
      <c r="Q10" s="72">
        <v>100277.82</v>
      </c>
      <c r="R10" s="72">
        <v>109123</v>
      </c>
      <c r="S10" s="77">
        <v>111397.82</v>
      </c>
      <c r="T10" s="78">
        <f t="shared" si="1"/>
        <v>1214098.6900000002</v>
      </c>
      <c r="U10" s="73">
        <v>100941</v>
      </c>
      <c r="V10" s="73">
        <f t="shared" si="0"/>
        <v>101174.89083333335</v>
      </c>
    </row>
    <row r="11" spans="1:22" ht="12.75">
      <c r="A11" s="56">
        <v>7</v>
      </c>
      <c r="B11" s="61" t="s">
        <v>151</v>
      </c>
      <c r="C11" s="61">
        <v>9</v>
      </c>
      <c r="D11" s="61">
        <v>8</v>
      </c>
      <c r="E11" s="61"/>
      <c r="F11" s="61">
        <v>2009</v>
      </c>
      <c r="G11" s="61" t="s">
        <v>152</v>
      </c>
      <c r="H11" s="81">
        <v>53028</v>
      </c>
      <c r="I11" s="72">
        <v>49607.77</v>
      </c>
      <c r="J11" s="72">
        <v>44882.77</v>
      </c>
      <c r="K11" s="72">
        <v>47632.39</v>
      </c>
      <c r="L11" s="72">
        <v>42647</v>
      </c>
      <c r="M11" s="72">
        <v>42718.23999999999</v>
      </c>
      <c r="N11" s="72">
        <v>39766</v>
      </c>
      <c r="O11" s="72">
        <v>49125</v>
      </c>
      <c r="P11" s="72">
        <v>50840</v>
      </c>
      <c r="Q11" s="72">
        <v>47378.77</v>
      </c>
      <c r="R11" s="72">
        <v>50160</v>
      </c>
      <c r="S11" s="77">
        <v>50482.77</v>
      </c>
      <c r="T11" s="78">
        <f t="shared" si="1"/>
        <v>568268.71</v>
      </c>
      <c r="U11" s="73">
        <v>46204</v>
      </c>
      <c r="V11" s="73">
        <f t="shared" si="0"/>
        <v>47355.72583333333</v>
      </c>
    </row>
    <row r="12" spans="1:22" ht="12.75">
      <c r="A12" s="59">
        <v>8</v>
      </c>
      <c r="B12" s="61" t="s">
        <v>153</v>
      </c>
      <c r="C12" s="61">
        <v>9</v>
      </c>
      <c r="D12" s="61">
        <v>6</v>
      </c>
      <c r="E12" s="61" t="s">
        <v>141</v>
      </c>
      <c r="F12" s="61">
        <v>2009</v>
      </c>
      <c r="G12" s="61" t="s">
        <v>154</v>
      </c>
      <c r="H12" s="81">
        <v>40243</v>
      </c>
      <c r="I12" s="72">
        <v>38124</v>
      </c>
      <c r="J12" s="72">
        <v>33657.03</v>
      </c>
      <c r="K12" s="72">
        <v>32196.65</v>
      </c>
      <c r="L12" s="72">
        <v>30115.852000000003</v>
      </c>
      <c r="M12" s="72">
        <v>31446.727999999996</v>
      </c>
      <c r="N12" s="72">
        <v>32891</v>
      </c>
      <c r="O12" s="72">
        <v>37034.955294117644</v>
      </c>
      <c r="P12" s="72">
        <v>36990</v>
      </c>
      <c r="Q12" s="72">
        <v>36206.65</v>
      </c>
      <c r="R12" s="72">
        <v>38281</v>
      </c>
      <c r="S12" s="77">
        <v>38126.65</v>
      </c>
      <c r="T12" s="78">
        <f t="shared" si="1"/>
        <v>425313.5152941177</v>
      </c>
      <c r="U12" s="73">
        <v>35182</v>
      </c>
      <c r="V12" s="73">
        <f t="shared" si="0"/>
        <v>35442.79294117647</v>
      </c>
    </row>
    <row r="13" spans="1:22" ht="12.75">
      <c r="A13" s="56">
        <v>9</v>
      </c>
      <c r="B13" s="61" t="s">
        <v>155</v>
      </c>
      <c r="C13" s="61">
        <v>5</v>
      </c>
      <c r="D13" s="61">
        <v>15</v>
      </c>
      <c r="E13" s="61" t="s">
        <v>141</v>
      </c>
      <c r="F13" s="61">
        <v>2014</v>
      </c>
      <c r="G13" s="61" t="s">
        <v>156</v>
      </c>
      <c r="H13" s="81">
        <v>36847</v>
      </c>
      <c r="I13" s="72">
        <v>34740.47</v>
      </c>
      <c r="J13" s="72">
        <v>30957.4</v>
      </c>
      <c r="K13" s="72">
        <v>31290.4</v>
      </c>
      <c r="L13" s="72">
        <v>29598.697</v>
      </c>
      <c r="M13" s="72">
        <v>28284.300000000003</v>
      </c>
      <c r="N13" s="72">
        <v>29730.753</v>
      </c>
      <c r="O13" s="72">
        <v>31020</v>
      </c>
      <c r="P13" s="72">
        <v>31961</v>
      </c>
      <c r="Q13" s="72">
        <v>30422.4</v>
      </c>
      <c r="R13" s="72">
        <v>32670</v>
      </c>
      <c r="S13" s="77">
        <v>32942.4</v>
      </c>
      <c r="T13" s="78">
        <f t="shared" si="1"/>
        <v>380464.82000000007</v>
      </c>
      <c r="U13" s="73">
        <v>33405</v>
      </c>
      <c r="V13" s="73">
        <f t="shared" si="0"/>
        <v>31705.401666666672</v>
      </c>
    </row>
    <row r="14" spans="1:22" ht="12.75">
      <c r="A14" s="59">
        <v>10</v>
      </c>
      <c r="B14" s="61" t="s">
        <v>157</v>
      </c>
      <c r="C14" s="61">
        <v>5</v>
      </c>
      <c r="D14" s="61">
        <v>8</v>
      </c>
      <c r="E14" s="61" t="s">
        <v>141</v>
      </c>
      <c r="F14" s="61">
        <v>2012</v>
      </c>
      <c r="G14" s="61" t="s">
        <v>158</v>
      </c>
      <c r="H14" s="81">
        <v>17953</v>
      </c>
      <c r="I14" s="72">
        <v>16963.02</v>
      </c>
      <c r="J14" s="72">
        <v>17790.87</v>
      </c>
      <c r="K14" s="72">
        <v>16093.02</v>
      </c>
      <c r="L14" s="72">
        <v>14749.605000000001</v>
      </c>
      <c r="M14" s="72">
        <v>14523.42</v>
      </c>
      <c r="N14" s="72">
        <v>13394</v>
      </c>
      <c r="O14" s="72">
        <v>15373</v>
      </c>
      <c r="P14" s="72">
        <v>15668</v>
      </c>
      <c r="Q14" s="72">
        <v>15764.02</v>
      </c>
      <c r="R14" s="72">
        <v>16963</v>
      </c>
      <c r="S14" s="77">
        <v>16964.02</v>
      </c>
      <c r="T14" s="78">
        <f t="shared" si="1"/>
        <v>192198.97499999998</v>
      </c>
      <c r="U14" s="73">
        <v>16145</v>
      </c>
      <c r="V14" s="73">
        <f t="shared" si="0"/>
        <v>16016.581249999997</v>
      </c>
    </row>
    <row r="15" spans="1:22" ht="12.75">
      <c r="A15" s="56">
        <v>11</v>
      </c>
      <c r="B15" s="61" t="s">
        <v>159</v>
      </c>
      <c r="C15" s="61">
        <v>5</v>
      </c>
      <c r="D15" s="61">
        <v>15</v>
      </c>
      <c r="E15" s="61" t="s">
        <v>141</v>
      </c>
      <c r="F15" s="61">
        <v>2012</v>
      </c>
      <c r="G15" s="61" t="s">
        <v>160</v>
      </c>
      <c r="H15" s="81">
        <v>35443</v>
      </c>
      <c r="I15" s="72">
        <v>33323</v>
      </c>
      <c r="J15" s="72">
        <v>30365.87</v>
      </c>
      <c r="K15" s="72">
        <v>32635.46</v>
      </c>
      <c r="L15" s="72">
        <v>27019</v>
      </c>
      <c r="M15" s="72">
        <v>28322.14</v>
      </c>
      <c r="N15" s="72">
        <v>26964</v>
      </c>
      <c r="O15" s="72">
        <v>31652</v>
      </c>
      <c r="P15" s="72">
        <v>30855</v>
      </c>
      <c r="Q15" s="72">
        <v>29733.87</v>
      </c>
      <c r="R15" s="72">
        <v>31652</v>
      </c>
      <c r="S15" s="77">
        <v>31803.87</v>
      </c>
      <c r="T15" s="78">
        <f t="shared" si="1"/>
        <v>369769.20999999996</v>
      </c>
      <c r="U15" s="73">
        <v>31833</v>
      </c>
      <c r="V15" s="73">
        <f t="shared" si="0"/>
        <v>30814.10083333333</v>
      </c>
    </row>
    <row r="16" spans="1:22" ht="12.75">
      <c r="A16" s="59">
        <v>12</v>
      </c>
      <c r="B16" s="61" t="s">
        <v>161</v>
      </c>
      <c r="C16" s="61">
        <v>5</v>
      </c>
      <c r="D16" s="61">
        <v>8</v>
      </c>
      <c r="E16" s="61"/>
      <c r="F16" s="61">
        <v>2011</v>
      </c>
      <c r="G16" s="61" t="s">
        <v>162</v>
      </c>
      <c r="H16" s="81">
        <v>18845</v>
      </c>
      <c r="I16" s="72">
        <v>17364.63</v>
      </c>
      <c r="J16" s="72">
        <v>16795.39</v>
      </c>
      <c r="K16" s="72">
        <v>16524.63</v>
      </c>
      <c r="L16" s="72">
        <v>15286</v>
      </c>
      <c r="M16" s="72">
        <v>15270.249999999998</v>
      </c>
      <c r="N16" s="72">
        <v>15446.323</v>
      </c>
      <c r="O16" s="72">
        <v>17085</v>
      </c>
      <c r="P16" s="72">
        <v>16950</v>
      </c>
      <c r="Q16" s="72">
        <v>16565.63</v>
      </c>
      <c r="R16" s="72">
        <v>17565</v>
      </c>
      <c r="S16" s="77">
        <v>17605.63</v>
      </c>
      <c r="T16" s="78">
        <f t="shared" si="1"/>
        <v>201303.483</v>
      </c>
      <c r="U16" s="73">
        <v>17078</v>
      </c>
      <c r="V16" s="73">
        <f t="shared" si="0"/>
        <v>16775.290250000002</v>
      </c>
    </row>
    <row r="17" spans="1:22" ht="12.75">
      <c r="A17" s="56">
        <v>13</v>
      </c>
      <c r="B17" s="60" t="s">
        <v>163</v>
      </c>
      <c r="C17" s="61">
        <v>9</v>
      </c>
      <c r="D17" s="61">
        <v>6</v>
      </c>
      <c r="E17" s="61"/>
      <c r="F17" s="61">
        <v>2011</v>
      </c>
      <c r="G17" s="61" t="s">
        <v>164</v>
      </c>
      <c r="H17" s="82">
        <v>39122.21</v>
      </c>
      <c r="I17" s="72">
        <v>37885</v>
      </c>
      <c r="J17" s="72">
        <v>33402.17</v>
      </c>
      <c r="K17" s="72">
        <v>31499.17</v>
      </c>
      <c r="L17" s="72">
        <v>28586</v>
      </c>
      <c r="M17" s="72">
        <v>30600.189999999995</v>
      </c>
      <c r="N17" s="72">
        <v>29539</v>
      </c>
      <c r="O17" s="72">
        <v>33724.795</v>
      </c>
      <c r="P17" s="72">
        <v>32522.514000000003</v>
      </c>
      <c r="Q17" s="72">
        <v>33344.17</v>
      </c>
      <c r="R17" s="72">
        <v>36740</v>
      </c>
      <c r="S17" s="77">
        <v>36648.17</v>
      </c>
      <c r="T17" s="78">
        <f t="shared" si="1"/>
        <v>403613.38899999997</v>
      </c>
      <c r="U17" s="73">
        <v>35177</v>
      </c>
      <c r="V17" s="73">
        <f t="shared" si="0"/>
        <v>33634.44908333333</v>
      </c>
    </row>
    <row r="18" spans="1:22" ht="12.75">
      <c r="A18" s="59">
        <v>14</v>
      </c>
      <c r="B18" s="60" t="s">
        <v>165</v>
      </c>
      <c r="C18" s="61">
        <v>9</v>
      </c>
      <c r="D18" s="61">
        <v>12</v>
      </c>
      <c r="E18" s="61"/>
      <c r="F18" s="61">
        <v>2009</v>
      </c>
      <c r="G18" s="61" t="s">
        <v>166</v>
      </c>
      <c r="H18" s="81">
        <v>78198.52</v>
      </c>
      <c r="I18" s="72">
        <v>79434.52</v>
      </c>
      <c r="J18" s="72">
        <v>68308.52</v>
      </c>
      <c r="K18" s="72">
        <v>70799.33</v>
      </c>
      <c r="L18" s="72">
        <v>63459</v>
      </c>
      <c r="M18" s="72">
        <v>60814.759999999995</v>
      </c>
      <c r="N18" s="72">
        <v>57825.520000000004</v>
      </c>
      <c r="O18" s="72">
        <v>69997</v>
      </c>
      <c r="P18" s="72">
        <v>68850</v>
      </c>
      <c r="Q18" s="72">
        <v>69601.52</v>
      </c>
      <c r="R18" s="72">
        <v>74111</v>
      </c>
      <c r="S18" s="77">
        <v>75471.52</v>
      </c>
      <c r="T18" s="78">
        <f t="shared" si="1"/>
        <v>836871.2100000001</v>
      </c>
      <c r="U18" s="73">
        <v>70750</v>
      </c>
      <c r="V18" s="73">
        <f t="shared" si="0"/>
        <v>69739.2675</v>
      </c>
    </row>
    <row r="19" spans="1:22" ht="12.75">
      <c r="A19" s="56">
        <v>15</v>
      </c>
      <c r="B19" s="60" t="s">
        <v>167</v>
      </c>
      <c r="C19" s="61">
        <v>5</v>
      </c>
      <c r="D19" s="61">
        <v>7</v>
      </c>
      <c r="E19" s="61"/>
      <c r="F19" s="61">
        <v>2009</v>
      </c>
      <c r="G19" s="61" t="s">
        <v>168</v>
      </c>
      <c r="H19" s="81">
        <v>14802.16</v>
      </c>
      <c r="I19" s="72">
        <v>15492.16</v>
      </c>
      <c r="J19" s="72">
        <v>15446.09</v>
      </c>
      <c r="K19" s="72">
        <v>14082.16</v>
      </c>
      <c r="L19" s="72">
        <v>12697</v>
      </c>
      <c r="M19" s="72">
        <v>13885.07</v>
      </c>
      <c r="N19" s="72">
        <v>11802.57</v>
      </c>
      <c r="O19" s="72">
        <v>13487.081999999999</v>
      </c>
      <c r="P19" s="72">
        <v>14112</v>
      </c>
      <c r="Q19" s="72">
        <v>12673.16</v>
      </c>
      <c r="R19" s="72">
        <v>14119</v>
      </c>
      <c r="S19" s="77">
        <v>14743.16</v>
      </c>
      <c r="T19" s="78">
        <f t="shared" si="1"/>
        <v>167341.61200000002</v>
      </c>
      <c r="U19" s="73">
        <v>13726</v>
      </c>
      <c r="V19" s="73">
        <f t="shared" si="0"/>
        <v>13945.134333333335</v>
      </c>
    </row>
    <row r="20" spans="1:22" ht="12.75">
      <c r="A20" s="59">
        <v>16</v>
      </c>
      <c r="B20" s="60" t="s">
        <v>169</v>
      </c>
      <c r="C20" s="61">
        <v>5</v>
      </c>
      <c r="D20" s="61">
        <v>15</v>
      </c>
      <c r="E20" s="61"/>
      <c r="F20" s="61">
        <v>2009</v>
      </c>
      <c r="G20" s="61" t="s">
        <v>170</v>
      </c>
      <c r="H20" s="81">
        <v>36177</v>
      </c>
      <c r="I20" s="72">
        <v>36724.24</v>
      </c>
      <c r="J20" s="72">
        <v>32203.640000000003</v>
      </c>
      <c r="K20" s="72">
        <v>32794.24</v>
      </c>
      <c r="L20" s="72">
        <v>29704</v>
      </c>
      <c r="M20" s="72">
        <v>29748.930000000004</v>
      </c>
      <c r="N20" s="72">
        <v>29360.823</v>
      </c>
      <c r="O20" s="72">
        <v>31444</v>
      </c>
      <c r="P20" s="72">
        <v>33371</v>
      </c>
      <c r="Q20" s="72">
        <v>33036.24</v>
      </c>
      <c r="R20" s="72">
        <v>35128</v>
      </c>
      <c r="S20" s="77">
        <v>34318.24</v>
      </c>
      <c r="T20" s="78">
        <f t="shared" si="1"/>
        <v>394010.353</v>
      </c>
      <c r="U20" s="73">
        <v>32451</v>
      </c>
      <c r="V20" s="73">
        <f t="shared" si="0"/>
        <v>32834.196083333336</v>
      </c>
    </row>
    <row r="21" spans="1:22" ht="12.75">
      <c r="A21" s="56">
        <v>17</v>
      </c>
      <c r="B21" s="60" t="s">
        <v>171</v>
      </c>
      <c r="C21" s="61">
        <v>5</v>
      </c>
      <c r="D21" s="61">
        <v>7</v>
      </c>
      <c r="E21" s="61"/>
      <c r="F21" s="61">
        <v>2010</v>
      </c>
      <c r="G21" s="61" t="s">
        <v>172</v>
      </c>
      <c r="H21" s="81">
        <v>13770.6</v>
      </c>
      <c r="I21" s="72">
        <v>14884.1</v>
      </c>
      <c r="J21" s="72">
        <v>12193.6</v>
      </c>
      <c r="K21" s="72">
        <v>12741.6</v>
      </c>
      <c r="L21" s="72">
        <v>12054.162999999999</v>
      </c>
      <c r="M21" s="72">
        <v>11276.6</v>
      </c>
      <c r="N21" s="72">
        <v>10923</v>
      </c>
      <c r="O21" s="72">
        <v>12344</v>
      </c>
      <c r="P21" s="72">
        <v>12617</v>
      </c>
      <c r="Q21" s="72">
        <v>12454.6</v>
      </c>
      <c r="R21" s="72">
        <v>13083</v>
      </c>
      <c r="S21" s="77">
        <v>12984.6</v>
      </c>
      <c r="T21" s="78">
        <f t="shared" si="1"/>
        <v>151326.863</v>
      </c>
      <c r="U21" s="73">
        <v>11719</v>
      </c>
      <c r="V21" s="73">
        <f t="shared" si="0"/>
        <v>12610.571916666668</v>
      </c>
    </row>
    <row r="22" spans="1:22" ht="12.75">
      <c r="A22" s="59">
        <v>18</v>
      </c>
      <c r="B22" s="60" t="s">
        <v>173</v>
      </c>
      <c r="C22" s="61">
        <v>5</v>
      </c>
      <c r="D22" s="61">
        <v>4</v>
      </c>
      <c r="E22" s="61" t="s">
        <v>141</v>
      </c>
      <c r="F22" s="61">
        <v>2012</v>
      </c>
      <c r="G22" s="61" t="s">
        <v>174</v>
      </c>
      <c r="H22" s="82">
        <v>12482</v>
      </c>
      <c r="I22" s="72">
        <v>7935.75</v>
      </c>
      <c r="J22" s="72">
        <v>7288</v>
      </c>
      <c r="K22" s="72">
        <v>7670.43</v>
      </c>
      <c r="L22" s="72">
        <v>6801</v>
      </c>
      <c r="M22" s="72">
        <v>7122.4</v>
      </c>
      <c r="N22" s="72">
        <v>7035</v>
      </c>
      <c r="O22" s="72">
        <v>7962</v>
      </c>
      <c r="P22" s="72">
        <v>7602.87</v>
      </c>
      <c r="Q22" s="72">
        <v>7160.14</v>
      </c>
      <c r="R22" s="72">
        <v>7696</v>
      </c>
      <c r="S22" s="77">
        <v>7516.75</v>
      </c>
      <c r="T22" s="78">
        <f t="shared" si="1"/>
        <v>94272.34</v>
      </c>
      <c r="U22" s="73">
        <v>7610</v>
      </c>
      <c r="V22" s="73">
        <f t="shared" si="0"/>
        <v>7856.028333333333</v>
      </c>
    </row>
    <row r="23" spans="1:22" ht="12.75">
      <c r="A23" s="56">
        <v>19</v>
      </c>
      <c r="B23" s="60" t="s">
        <v>175</v>
      </c>
      <c r="C23" s="61">
        <v>9</v>
      </c>
      <c r="D23" s="61">
        <v>7</v>
      </c>
      <c r="E23" s="61" t="s">
        <v>141</v>
      </c>
      <c r="F23" s="61">
        <v>2010</v>
      </c>
      <c r="G23" s="61" t="s">
        <v>176</v>
      </c>
      <c r="H23" s="81">
        <v>47097.01</v>
      </c>
      <c r="I23" s="72">
        <v>48705.01</v>
      </c>
      <c r="J23" s="72">
        <v>42268.01</v>
      </c>
      <c r="K23" s="72">
        <v>43874.89</v>
      </c>
      <c r="L23" s="72">
        <v>39586</v>
      </c>
      <c r="M23" s="72">
        <v>42243.92</v>
      </c>
      <c r="N23" s="72">
        <v>38544</v>
      </c>
      <c r="O23" s="72">
        <v>43465</v>
      </c>
      <c r="P23" s="72">
        <v>47085</v>
      </c>
      <c r="Q23" s="72">
        <v>44629.01</v>
      </c>
      <c r="R23" s="72">
        <v>47301</v>
      </c>
      <c r="S23" s="77">
        <v>47807.01</v>
      </c>
      <c r="T23" s="78">
        <f t="shared" si="1"/>
        <v>532605.86</v>
      </c>
      <c r="U23" s="73">
        <v>43635</v>
      </c>
      <c r="V23" s="73">
        <f t="shared" si="0"/>
        <v>44383.82166666666</v>
      </c>
    </row>
    <row r="24" spans="1:22" ht="12.75">
      <c r="A24" s="59">
        <v>20</v>
      </c>
      <c r="B24" s="60" t="s">
        <v>177</v>
      </c>
      <c r="C24" s="61">
        <v>9</v>
      </c>
      <c r="D24" s="61">
        <v>8</v>
      </c>
      <c r="E24" s="61"/>
      <c r="F24" s="61">
        <v>2012</v>
      </c>
      <c r="G24" s="61" t="s">
        <v>178</v>
      </c>
      <c r="H24" s="81">
        <v>50653.83</v>
      </c>
      <c r="I24" s="72">
        <v>52199.83</v>
      </c>
      <c r="J24" s="72">
        <v>41835.83</v>
      </c>
      <c r="K24" s="72">
        <v>45789.57</v>
      </c>
      <c r="L24" s="72">
        <v>41780</v>
      </c>
      <c r="M24" s="72">
        <v>39720.66</v>
      </c>
      <c r="N24" s="72">
        <v>38938.354999999996</v>
      </c>
      <c r="O24" s="72">
        <v>43093.272999999994</v>
      </c>
      <c r="P24" s="72">
        <v>45670.581999999995</v>
      </c>
      <c r="Q24" s="72">
        <v>43615.93</v>
      </c>
      <c r="R24" s="72">
        <v>48114</v>
      </c>
      <c r="S24" s="77">
        <v>49509.83</v>
      </c>
      <c r="T24" s="78">
        <f t="shared" si="1"/>
        <v>540921.69</v>
      </c>
      <c r="U24" s="73">
        <v>45236</v>
      </c>
      <c r="V24" s="73">
        <f t="shared" si="0"/>
        <v>45076.807499999995</v>
      </c>
    </row>
    <row r="25" spans="1:22" ht="12.75">
      <c r="A25" s="56">
        <v>21</v>
      </c>
      <c r="B25" s="60" t="s">
        <v>179</v>
      </c>
      <c r="C25" s="61">
        <v>5</v>
      </c>
      <c r="D25" s="61">
        <v>30</v>
      </c>
      <c r="E25" s="61"/>
      <c r="F25" s="61">
        <v>2011</v>
      </c>
      <c r="G25" s="61" t="s">
        <v>180</v>
      </c>
      <c r="H25" s="81">
        <v>68535.39</v>
      </c>
      <c r="I25" s="72">
        <v>70023.53</v>
      </c>
      <c r="J25" s="72">
        <v>58463.53</v>
      </c>
      <c r="K25" s="72">
        <v>58774.53</v>
      </c>
      <c r="L25" s="72">
        <v>56337.3</v>
      </c>
      <c r="M25" s="72">
        <v>55923.759999999995</v>
      </c>
      <c r="N25" s="72">
        <v>53678</v>
      </c>
      <c r="O25" s="72">
        <v>60227.501000000004</v>
      </c>
      <c r="P25" s="72">
        <v>59248.278000000006</v>
      </c>
      <c r="Q25" s="72">
        <v>61256.729999999996</v>
      </c>
      <c r="R25" s="72">
        <v>66674</v>
      </c>
      <c r="S25" s="77">
        <v>65407.53</v>
      </c>
      <c r="T25" s="78">
        <f t="shared" si="1"/>
        <v>734550.079</v>
      </c>
      <c r="U25" s="73">
        <v>63163</v>
      </c>
      <c r="V25" s="73">
        <f t="shared" si="0"/>
        <v>61212.506583333336</v>
      </c>
    </row>
    <row r="26" spans="1:22" ht="12.75">
      <c r="A26" s="59">
        <v>22</v>
      </c>
      <c r="B26" s="61" t="s">
        <v>181</v>
      </c>
      <c r="C26" s="61">
        <v>9</v>
      </c>
      <c r="D26" s="61">
        <v>8</v>
      </c>
      <c r="E26" s="61"/>
      <c r="F26" s="61">
        <v>2012</v>
      </c>
      <c r="G26" s="61" t="s">
        <v>182</v>
      </c>
      <c r="H26" s="81">
        <v>53954</v>
      </c>
      <c r="I26" s="72">
        <v>53228.55</v>
      </c>
      <c r="J26" s="72">
        <v>45300.55</v>
      </c>
      <c r="K26" s="72">
        <v>46848.130000000005</v>
      </c>
      <c r="L26" s="72">
        <v>41114</v>
      </c>
      <c r="M26" s="72">
        <v>40802.100000000006</v>
      </c>
      <c r="N26" s="72">
        <v>39979</v>
      </c>
      <c r="O26" s="72">
        <v>46233.171</v>
      </c>
      <c r="P26" s="72">
        <v>45558.525</v>
      </c>
      <c r="Q26" s="72">
        <v>47192.55</v>
      </c>
      <c r="R26" s="72">
        <v>50727</v>
      </c>
      <c r="S26" s="77">
        <v>50602.55</v>
      </c>
      <c r="T26" s="78">
        <f t="shared" si="1"/>
        <v>561540.126</v>
      </c>
      <c r="U26" s="73">
        <v>48475</v>
      </c>
      <c r="V26" s="73">
        <f t="shared" si="0"/>
        <v>46795.010500000004</v>
      </c>
    </row>
    <row r="27" spans="1:22" ht="12.75">
      <c r="A27" s="56">
        <v>23</v>
      </c>
      <c r="B27" s="61" t="s">
        <v>183</v>
      </c>
      <c r="C27" s="61">
        <v>9</v>
      </c>
      <c r="D27" s="61">
        <v>10</v>
      </c>
      <c r="E27" s="61" t="s">
        <v>141</v>
      </c>
      <c r="F27" s="61">
        <v>2014</v>
      </c>
      <c r="G27" s="61" t="s">
        <v>184</v>
      </c>
      <c r="H27" s="81">
        <v>67170</v>
      </c>
      <c r="I27" s="72">
        <v>66418.42</v>
      </c>
      <c r="J27" s="72">
        <v>57967.42</v>
      </c>
      <c r="K27" s="72">
        <v>64385.259999999995</v>
      </c>
      <c r="L27" s="72">
        <v>54668</v>
      </c>
      <c r="M27" s="72">
        <v>51770</v>
      </c>
      <c r="N27" s="72">
        <v>52682.678</v>
      </c>
      <c r="O27" s="72">
        <v>58040</v>
      </c>
      <c r="P27" s="72">
        <v>58997.22</v>
      </c>
      <c r="Q27" s="72">
        <v>59832.42</v>
      </c>
      <c r="R27" s="72">
        <v>64292</v>
      </c>
      <c r="S27" s="77">
        <v>66360.42</v>
      </c>
      <c r="T27" s="78">
        <f t="shared" si="1"/>
        <v>722583.8380000001</v>
      </c>
      <c r="U27" s="73">
        <v>59551</v>
      </c>
      <c r="V27" s="73">
        <f t="shared" si="0"/>
        <v>60215.31983333334</v>
      </c>
    </row>
    <row r="28" spans="1:22" ht="12.75">
      <c r="A28" s="59">
        <v>24</v>
      </c>
      <c r="B28" s="61" t="s">
        <v>185</v>
      </c>
      <c r="C28" s="61">
        <v>5</v>
      </c>
      <c r="D28" s="61">
        <v>15</v>
      </c>
      <c r="E28" s="61"/>
      <c r="F28" s="61">
        <v>2009</v>
      </c>
      <c r="G28" s="61" t="s">
        <v>186</v>
      </c>
      <c r="H28" s="81">
        <v>33771.96</v>
      </c>
      <c r="I28" s="72">
        <v>34376.12</v>
      </c>
      <c r="J28" s="72">
        <v>29975.719999999998</v>
      </c>
      <c r="K28" s="72">
        <v>31458.96</v>
      </c>
      <c r="L28" s="72">
        <v>30899.12</v>
      </c>
      <c r="M28" s="72">
        <v>29368.96</v>
      </c>
      <c r="N28" s="72">
        <v>29038.738</v>
      </c>
      <c r="O28" s="72">
        <v>30396</v>
      </c>
      <c r="P28" s="72">
        <v>32312</v>
      </c>
      <c r="Q28" s="72">
        <v>30258.96</v>
      </c>
      <c r="R28" s="72">
        <v>32352</v>
      </c>
      <c r="S28" s="77">
        <v>33021.96</v>
      </c>
      <c r="T28" s="78">
        <f t="shared" si="1"/>
        <v>377230.498</v>
      </c>
      <c r="U28" s="73">
        <v>30859</v>
      </c>
      <c r="V28" s="73">
        <f t="shared" si="0"/>
        <v>31435.874833333335</v>
      </c>
    </row>
    <row r="29" spans="1:22" ht="12.75">
      <c r="A29" s="56">
        <v>25</v>
      </c>
      <c r="B29" s="61" t="s">
        <v>187</v>
      </c>
      <c r="C29" s="61">
        <v>5</v>
      </c>
      <c r="D29" s="61">
        <v>8</v>
      </c>
      <c r="E29" s="61" t="s">
        <v>141</v>
      </c>
      <c r="F29" s="61">
        <v>2009</v>
      </c>
      <c r="G29" s="61" t="s">
        <v>188</v>
      </c>
      <c r="H29" s="81">
        <v>17533.16</v>
      </c>
      <c r="I29" s="72">
        <v>16602.913</v>
      </c>
      <c r="J29" s="72">
        <v>15428.8</v>
      </c>
      <c r="K29" s="72">
        <v>16375.8</v>
      </c>
      <c r="L29" s="72">
        <v>14721.578000000001</v>
      </c>
      <c r="M29" s="72">
        <v>15165.8</v>
      </c>
      <c r="N29" s="72">
        <v>14942.966</v>
      </c>
      <c r="O29" s="72">
        <v>17473.388</v>
      </c>
      <c r="P29" s="72">
        <v>15865</v>
      </c>
      <c r="Q29" s="72">
        <v>15865</v>
      </c>
      <c r="R29" s="72">
        <v>16033</v>
      </c>
      <c r="S29" s="77">
        <v>15406</v>
      </c>
      <c r="T29" s="78">
        <f t="shared" si="1"/>
        <v>191413.40500000003</v>
      </c>
      <c r="U29" s="73">
        <v>15793</v>
      </c>
      <c r="V29" s="73">
        <f t="shared" si="0"/>
        <v>15951.117083333336</v>
      </c>
    </row>
    <row r="30" spans="1:22" ht="12.75">
      <c r="A30" s="59">
        <v>26</v>
      </c>
      <c r="B30" s="62" t="s">
        <v>189</v>
      </c>
      <c r="C30" s="61">
        <v>5</v>
      </c>
      <c r="D30" s="61">
        <v>12</v>
      </c>
      <c r="E30" s="61"/>
      <c r="F30" s="61">
        <v>2009</v>
      </c>
      <c r="G30" s="61" t="s">
        <v>190</v>
      </c>
      <c r="H30" s="81">
        <v>27912</v>
      </c>
      <c r="I30" s="72">
        <v>27381.559999999998</v>
      </c>
      <c r="J30" s="72">
        <v>23485.94</v>
      </c>
      <c r="K30" s="72">
        <v>26515.77</v>
      </c>
      <c r="L30" s="72">
        <v>21874</v>
      </c>
      <c r="M30" s="72">
        <v>21877.339999999997</v>
      </c>
      <c r="N30" s="72">
        <v>21977</v>
      </c>
      <c r="O30" s="72">
        <v>22962</v>
      </c>
      <c r="P30" s="72">
        <v>24995</v>
      </c>
      <c r="Q30" s="72">
        <v>25393.94</v>
      </c>
      <c r="R30" s="72">
        <v>27390</v>
      </c>
      <c r="S30" s="77">
        <v>27193.94</v>
      </c>
      <c r="T30" s="78">
        <f t="shared" si="1"/>
        <v>298958.49</v>
      </c>
      <c r="U30" s="73">
        <v>25142</v>
      </c>
      <c r="V30" s="73">
        <f t="shared" si="0"/>
        <v>24913.2075</v>
      </c>
    </row>
    <row r="31" spans="1:22" ht="12.75">
      <c r="A31" s="56">
        <v>27</v>
      </c>
      <c r="B31" s="61" t="s">
        <v>191</v>
      </c>
      <c r="C31" s="61">
        <v>9</v>
      </c>
      <c r="D31" s="61"/>
      <c r="E31" s="61"/>
      <c r="F31" s="61">
        <v>2012</v>
      </c>
      <c r="G31" s="61" t="s">
        <v>192</v>
      </c>
      <c r="H31" s="81">
        <v>45828</v>
      </c>
      <c r="I31" s="72">
        <v>46634.13</v>
      </c>
      <c r="J31" s="72">
        <v>42637.45</v>
      </c>
      <c r="K31" s="72">
        <v>42646.28</v>
      </c>
      <c r="L31" s="72">
        <v>37526</v>
      </c>
      <c r="M31" s="72">
        <v>36526.04</v>
      </c>
      <c r="N31" s="72">
        <v>36543</v>
      </c>
      <c r="O31" s="72">
        <v>40246</v>
      </c>
      <c r="P31" s="72">
        <v>42926</v>
      </c>
      <c r="Q31" s="72">
        <v>41858.28</v>
      </c>
      <c r="R31" s="72">
        <v>44441</v>
      </c>
      <c r="S31" s="77">
        <v>45608.28</v>
      </c>
      <c r="T31" s="78">
        <f t="shared" si="1"/>
        <v>503420.4600000001</v>
      </c>
      <c r="U31" s="73">
        <v>42169</v>
      </c>
      <c r="V31" s="73">
        <f t="shared" si="0"/>
        <v>41951.70500000001</v>
      </c>
    </row>
    <row r="32" spans="1:22" ht="12.75">
      <c r="A32" s="59">
        <v>28</v>
      </c>
      <c r="B32" s="62" t="s">
        <v>193</v>
      </c>
      <c r="C32" s="61">
        <v>5</v>
      </c>
      <c r="D32" s="61">
        <v>7</v>
      </c>
      <c r="E32" s="61" t="s">
        <v>141</v>
      </c>
      <c r="F32" s="61">
        <v>2009</v>
      </c>
      <c r="G32" s="61" t="s">
        <v>194</v>
      </c>
      <c r="H32" s="81">
        <v>11510</v>
      </c>
      <c r="I32" s="72">
        <v>11759</v>
      </c>
      <c r="J32" s="72">
        <v>10381.74</v>
      </c>
      <c r="K32" s="72">
        <v>11017.14</v>
      </c>
      <c r="L32" s="72">
        <v>9718.295999999998</v>
      </c>
      <c r="M32" s="72">
        <v>9391</v>
      </c>
      <c r="N32" s="72">
        <v>8924</v>
      </c>
      <c r="O32" s="72">
        <v>10307</v>
      </c>
      <c r="P32" s="72">
        <v>10536</v>
      </c>
      <c r="Q32" s="72">
        <v>10949</v>
      </c>
      <c r="R32" s="72">
        <v>11909</v>
      </c>
      <c r="S32" s="77">
        <v>11464</v>
      </c>
      <c r="T32" s="78">
        <f t="shared" si="1"/>
        <v>127866.17599999999</v>
      </c>
      <c r="U32" s="73">
        <v>10538</v>
      </c>
      <c r="V32" s="73">
        <f t="shared" si="0"/>
        <v>10655.514666666666</v>
      </c>
    </row>
    <row r="33" spans="1:22" ht="12.75">
      <c r="A33" s="56">
        <v>29</v>
      </c>
      <c r="B33" s="62" t="s">
        <v>195</v>
      </c>
      <c r="C33" s="61">
        <v>5</v>
      </c>
      <c r="D33" s="61">
        <v>15</v>
      </c>
      <c r="E33" s="61"/>
      <c r="F33" s="61">
        <v>2011</v>
      </c>
      <c r="G33" s="61" t="s">
        <v>196</v>
      </c>
      <c r="H33" s="81">
        <v>36928</v>
      </c>
      <c r="I33" s="72">
        <v>37277.51</v>
      </c>
      <c r="J33" s="72">
        <v>32613.59</v>
      </c>
      <c r="K33" s="72">
        <v>33886.53</v>
      </c>
      <c r="L33" s="72">
        <v>27921</v>
      </c>
      <c r="M33" s="72">
        <v>29399.039999999997</v>
      </c>
      <c r="N33" s="72">
        <v>29259.218999999997</v>
      </c>
      <c r="O33" s="72">
        <v>31319</v>
      </c>
      <c r="P33" s="72">
        <v>32150</v>
      </c>
      <c r="Q33" s="72">
        <v>32381.410000000003</v>
      </c>
      <c r="R33" s="72">
        <v>35299</v>
      </c>
      <c r="S33" s="77">
        <v>35274.51</v>
      </c>
      <c r="T33" s="78">
        <f t="shared" si="1"/>
        <v>393708.809</v>
      </c>
      <c r="U33" s="73">
        <v>33098</v>
      </c>
      <c r="V33" s="73">
        <f t="shared" si="0"/>
        <v>32809.067416666665</v>
      </c>
    </row>
    <row r="34" spans="1:22" ht="12.75">
      <c r="A34" s="59">
        <v>30</v>
      </c>
      <c r="B34" s="61" t="s">
        <v>48</v>
      </c>
      <c r="C34" s="61">
        <v>10</v>
      </c>
      <c r="D34" s="61">
        <v>3</v>
      </c>
      <c r="E34" s="61"/>
      <c r="F34" s="61">
        <v>2010</v>
      </c>
      <c r="G34" s="61" t="s">
        <v>197</v>
      </c>
      <c r="H34" s="81">
        <v>21570</v>
      </c>
      <c r="I34" s="72">
        <v>22025.8</v>
      </c>
      <c r="J34" s="72">
        <v>18431.8</v>
      </c>
      <c r="K34" s="72">
        <v>19351.02</v>
      </c>
      <c r="L34" s="72">
        <v>18718</v>
      </c>
      <c r="M34" s="72">
        <v>16075.599999999999</v>
      </c>
      <c r="N34" s="72">
        <v>15924</v>
      </c>
      <c r="O34" s="72">
        <v>19626</v>
      </c>
      <c r="P34" s="72">
        <v>20688.243</v>
      </c>
      <c r="Q34" s="72">
        <v>19757.8</v>
      </c>
      <c r="R34" s="72">
        <v>20376</v>
      </c>
      <c r="S34" s="77">
        <v>21197.8</v>
      </c>
      <c r="T34" s="78">
        <f t="shared" si="1"/>
        <v>233742.06299999997</v>
      </c>
      <c r="U34" s="73">
        <v>18505</v>
      </c>
      <c r="V34" s="73">
        <f t="shared" si="0"/>
        <v>19478.50525</v>
      </c>
    </row>
    <row r="35" spans="1:22" ht="13.5" thickBot="1">
      <c r="A35" s="56">
        <v>31</v>
      </c>
      <c r="B35" s="62" t="s">
        <v>198</v>
      </c>
      <c r="C35" s="61">
        <v>5</v>
      </c>
      <c r="D35" s="61">
        <v>7</v>
      </c>
      <c r="E35" s="61" t="s">
        <v>141</v>
      </c>
      <c r="F35" s="61">
        <v>2012</v>
      </c>
      <c r="G35" s="61" t="s">
        <v>199</v>
      </c>
      <c r="H35" s="83">
        <v>13617.08</v>
      </c>
      <c r="I35" s="72">
        <v>14157.08</v>
      </c>
      <c r="J35" s="72">
        <v>12459.08</v>
      </c>
      <c r="K35" s="72">
        <v>13237.08</v>
      </c>
      <c r="L35" s="72">
        <v>11608</v>
      </c>
      <c r="M35" s="72">
        <v>11817.16</v>
      </c>
      <c r="N35" s="72">
        <v>11448</v>
      </c>
      <c r="O35" s="72">
        <v>13197</v>
      </c>
      <c r="P35" s="72">
        <v>13477</v>
      </c>
      <c r="Q35" s="72">
        <v>13118.08</v>
      </c>
      <c r="R35" s="72">
        <v>14058</v>
      </c>
      <c r="S35" s="77">
        <v>13358.08</v>
      </c>
      <c r="T35" s="78">
        <f t="shared" si="1"/>
        <v>155551.63999999998</v>
      </c>
      <c r="U35" s="73">
        <v>12856</v>
      </c>
      <c r="V35" s="73">
        <f t="shared" si="0"/>
        <v>12962.636666666665</v>
      </c>
    </row>
    <row r="36" spans="1:22" ht="12.75">
      <c r="A36" s="59">
        <v>32</v>
      </c>
      <c r="B36" s="62" t="s">
        <v>200</v>
      </c>
      <c r="C36" s="61">
        <v>9</v>
      </c>
      <c r="D36" s="61">
        <v>8</v>
      </c>
      <c r="E36" s="61"/>
      <c r="F36" s="61">
        <v>2009</v>
      </c>
      <c r="G36" s="61" t="s">
        <v>201</v>
      </c>
      <c r="H36" s="80">
        <v>43316</v>
      </c>
      <c r="I36" s="72">
        <v>44354.01</v>
      </c>
      <c r="J36" s="72">
        <v>37900</v>
      </c>
      <c r="K36" s="72">
        <v>38785</v>
      </c>
      <c r="L36" s="72">
        <v>36987</v>
      </c>
      <c r="M36" s="72">
        <v>34929.54</v>
      </c>
      <c r="N36" s="72">
        <v>34773</v>
      </c>
      <c r="O36" s="72">
        <v>39434</v>
      </c>
      <c r="P36" s="72">
        <v>42214</v>
      </c>
      <c r="Q36" s="72">
        <v>40497</v>
      </c>
      <c r="R36" s="72">
        <v>41250</v>
      </c>
      <c r="S36" s="77">
        <v>42922</v>
      </c>
      <c r="T36" s="78">
        <f t="shared" si="1"/>
        <v>477361.55000000005</v>
      </c>
      <c r="U36" s="73">
        <v>39537</v>
      </c>
      <c r="V36" s="73">
        <f t="shared" si="0"/>
        <v>39780.12916666667</v>
      </c>
    </row>
    <row r="37" spans="1:22" ht="12.75">
      <c r="A37" s="56">
        <v>33</v>
      </c>
      <c r="B37" s="62" t="s">
        <v>202</v>
      </c>
      <c r="C37" s="61">
        <v>5</v>
      </c>
      <c r="D37" s="61">
        <v>27</v>
      </c>
      <c r="E37" s="61"/>
      <c r="F37" s="61">
        <v>2011</v>
      </c>
      <c r="G37" s="61" t="s">
        <v>203</v>
      </c>
      <c r="H37" s="81">
        <v>61848.63</v>
      </c>
      <c r="I37" s="72">
        <v>63637.79</v>
      </c>
      <c r="J37" s="72">
        <v>54918.77</v>
      </c>
      <c r="K37" s="72">
        <v>56723.63</v>
      </c>
      <c r="L37" s="72">
        <v>50205</v>
      </c>
      <c r="M37" s="72">
        <v>49530.95999999999</v>
      </c>
      <c r="N37" s="72">
        <v>47281</v>
      </c>
      <c r="O37" s="72">
        <v>54391</v>
      </c>
      <c r="P37" s="72">
        <v>56237</v>
      </c>
      <c r="Q37" s="72">
        <v>56520.63</v>
      </c>
      <c r="R37" s="72">
        <v>58817</v>
      </c>
      <c r="S37" s="77">
        <v>60995.63</v>
      </c>
      <c r="T37" s="78">
        <f t="shared" si="1"/>
        <v>671107.04</v>
      </c>
      <c r="U37" s="73">
        <v>56525</v>
      </c>
      <c r="V37" s="73">
        <f t="shared" si="0"/>
        <v>55925.58666666667</v>
      </c>
    </row>
    <row r="38" spans="1:22" ht="12.75">
      <c r="A38" s="59">
        <v>34</v>
      </c>
      <c r="B38" s="62" t="s">
        <v>204</v>
      </c>
      <c r="C38" s="61">
        <v>5</v>
      </c>
      <c r="D38" s="61">
        <v>17</v>
      </c>
      <c r="E38" s="61" t="s">
        <v>141</v>
      </c>
      <c r="F38" s="61">
        <v>2012</v>
      </c>
      <c r="G38" s="61" t="s">
        <v>205</v>
      </c>
      <c r="H38" s="81">
        <v>42831.15</v>
      </c>
      <c r="I38" s="72">
        <v>42895.83</v>
      </c>
      <c r="J38" s="72">
        <v>36410.15</v>
      </c>
      <c r="K38" s="72">
        <v>39301.1</v>
      </c>
      <c r="L38" s="72">
        <v>34822</v>
      </c>
      <c r="M38" s="72">
        <v>34745.57</v>
      </c>
      <c r="N38" s="72">
        <v>34687.1</v>
      </c>
      <c r="O38" s="72">
        <v>35657</v>
      </c>
      <c r="P38" s="72">
        <v>39729</v>
      </c>
      <c r="Q38" s="72">
        <v>38140.15</v>
      </c>
      <c r="R38" s="72">
        <v>39375</v>
      </c>
      <c r="S38" s="77">
        <v>41127.15</v>
      </c>
      <c r="T38" s="78">
        <f t="shared" si="1"/>
        <v>459721.20000000007</v>
      </c>
      <c r="U38" s="73">
        <v>38249</v>
      </c>
      <c r="V38" s="73">
        <f t="shared" si="0"/>
        <v>38310.100000000006</v>
      </c>
    </row>
    <row r="39" spans="1:22" ht="12.75">
      <c r="A39" s="56">
        <v>35</v>
      </c>
      <c r="B39" s="62" t="s">
        <v>206</v>
      </c>
      <c r="C39" s="61">
        <v>5</v>
      </c>
      <c r="D39" s="61">
        <v>28</v>
      </c>
      <c r="E39" s="61" t="s">
        <v>141</v>
      </c>
      <c r="F39" s="61">
        <v>2014</v>
      </c>
      <c r="G39" s="61" t="s">
        <v>207</v>
      </c>
      <c r="H39" s="81">
        <v>70067.66</v>
      </c>
      <c r="I39" s="72">
        <v>71633.42</v>
      </c>
      <c r="J39" s="72">
        <v>60595.66</v>
      </c>
      <c r="K39" s="72">
        <v>63532.44</v>
      </c>
      <c r="L39" s="72">
        <v>54676</v>
      </c>
      <c r="M39" s="72">
        <v>54595.20000000001</v>
      </c>
      <c r="N39" s="72">
        <v>53208</v>
      </c>
      <c r="O39" s="72">
        <v>60093</v>
      </c>
      <c r="P39" s="72">
        <v>62637</v>
      </c>
      <c r="Q39" s="72">
        <v>61599.66</v>
      </c>
      <c r="R39" s="72">
        <v>64277</v>
      </c>
      <c r="S39" s="77">
        <v>67778.66</v>
      </c>
      <c r="T39" s="78">
        <f t="shared" si="1"/>
        <v>744693.7000000002</v>
      </c>
      <c r="U39" s="73">
        <v>63950</v>
      </c>
      <c r="V39" s="73">
        <f t="shared" si="0"/>
        <v>62057.80833333335</v>
      </c>
    </row>
    <row r="40" spans="1:22" ht="12.75">
      <c r="A40" s="59">
        <v>36</v>
      </c>
      <c r="B40" s="62" t="s">
        <v>208</v>
      </c>
      <c r="C40" s="61">
        <v>5</v>
      </c>
      <c r="D40" s="61">
        <v>18</v>
      </c>
      <c r="E40" s="61"/>
      <c r="F40" s="61">
        <v>2011</v>
      </c>
      <c r="G40" s="61" t="s">
        <v>209</v>
      </c>
      <c r="H40" s="81">
        <v>41989.85</v>
      </c>
      <c r="I40" s="72">
        <v>40483.17</v>
      </c>
      <c r="J40" s="72">
        <v>37791.229999999996</v>
      </c>
      <c r="K40" s="72">
        <v>38696.17</v>
      </c>
      <c r="L40" s="72">
        <v>35291.513</v>
      </c>
      <c r="M40" s="72">
        <v>35340.17</v>
      </c>
      <c r="N40" s="72">
        <v>35019.151</v>
      </c>
      <c r="O40" s="72">
        <v>38318.345</v>
      </c>
      <c r="P40" s="72">
        <v>37247</v>
      </c>
      <c r="Q40" s="72">
        <v>36270.17</v>
      </c>
      <c r="R40" s="72">
        <v>37997</v>
      </c>
      <c r="S40" s="77">
        <v>37888.17</v>
      </c>
      <c r="T40" s="78">
        <f t="shared" si="1"/>
        <v>452331.939</v>
      </c>
      <c r="U40" s="73">
        <v>37462</v>
      </c>
      <c r="V40" s="73">
        <f t="shared" si="0"/>
        <v>37694.32825</v>
      </c>
    </row>
    <row r="41" spans="1:22" ht="12.75">
      <c r="A41" s="56">
        <v>37</v>
      </c>
      <c r="B41" s="62" t="s">
        <v>210</v>
      </c>
      <c r="C41" s="61">
        <v>9</v>
      </c>
      <c r="D41" s="61">
        <v>5</v>
      </c>
      <c r="E41" s="61"/>
      <c r="F41" s="61">
        <v>2011</v>
      </c>
      <c r="G41" s="61" t="s">
        <v>211</v>
      </c>
      <c r="H41" s="81">
        <v>32605.53</v>
      </c>
      <c r="I41" s="72">
        <v>32633.53</v>
      </c>
      <c r="J41" s="72">
        <v>28277.53</v>
      </c>
      <c r="K41" s="72">
        <v>29273.19</v>
      </c>
      <c r="L41" s="72">
        <v>26629</v>
      </c>
      <c r="M41" s="72">
        <v>25729.879999999997</v>
      </c>
      <c r="N41" s="72">
        <v>25230</v>
      </c>
      <c r="O41" s="72">
        <v>29254</v>
      </c>
      <c r="P41" s="72">
        <v>30894</v>
      </c>
      <c r="Q41" s="72">
        <v>30415.53</v>
      </c>
      <c r="R41" s="72">
        <v>30248</v>
      </c>
      <c r="S41" s="77">
        <v>32715.53</v>
      </c>
      <c r="T41" s="78">
        <f t="shared" si="1"/>
        <v>353905.72</v>
      </c>
      <c r="U41" s="73">
        <v>29843</v>
      </c>
      <c r="V41" s="73">
        <f t="shared" si="0"/>
        <v>29492.14333333333</v>
      </c>
    </row>
    <row r="42" spans="1:22" ht="12.75">
      <c r="A42" s="59">
        <v>38</v>
      </c>
      <c r="B42" s="62" t="s">
        <v>212</v>
      </c>
      <c r="C42" s="61">
        <v>9</v>
      </c>
      <c r="D42" s="61">
        <v>3</v>
      </c>
      <c r="E42" s="61" t="s">
        <v>141</v>
      </c>
      <c r="F42" s="61">
        <v>2009</v>
      </c>
      <c r="G42" s="61" t="s">
        <v>213</v>
      </c>
      <c r="H42" s="81">
        <v>18939</v>
      </c>
      <c r="I42" s="72">
        <v>18723.62</v>
      </c>
      <c r="J42" s="72">
        <v>17247.68</v>
      </c>
      <c r="K42" s="72">
        <v>16303.62</v>
      </c>
      <c r="L42" s="72">
        <v>14856</v>
      </c>
      <c r="M42" s="72">
        <v>13693.340000000002</v>
      </c>
      <c r="N42" s="72">
        <v>13905</v>
      </c>
      <c r="O42" s="72">
        <v>16551</v>
      </c>
      <c r="P42" s="72">
        <v>17804</v>
      </c>
      <c r="Q42" s="72">
        <v>16964.62</v>
      </c>
      <c r="R42" s="72">
        <v>18427</v>
      </c>
      <c r="S42" s="77">
        <v>19244.62</v>
      </c>
      <c r="T42" s="78">
        <f t="shared" si="1"/>
        <v>202659.5</v>
      </c>
      <c r="U42" s="73">
        <v>16532</v>
      </c>
      <c r="V42" s="73">
        <f t="shared" si="0"/>
        <v>16888.291666666668</v>
      </c>
    </row>
    <row r="43" spans="1:22" ht="12.75">
      <c r="A43" s="56">
        <v>39</v>
      </c>
      <c r="B43" s="62" t="s">
        <v>214</v>
      </c>
      <c r="C43" s="61">
        <v>9</v>
      </c>
      <c r="D43" s="61">
        <v>8</v>
      </c>
      <c r="E43" s="61"/>
      <c r="F43" s="61">
        <v>2009</v>
      </c>
      <c r="G43" s="61" t="s">
        <v>215</v>
      </c>
      <c r="H43" s="81">
        <v>50998.24</v>
      </c>
      <c r="I43" s="72">
        <v>51943.24</v>
      </c>
      <c r="J43" s="72">
        <v>45281.439999999995</v>
      </c>
      <c r="K43" s="72">
        <v>49259.25</v>
      </c>
      <c r="L43" s="72">
        <v>42135</v>
      </c>
      <c r="M43" s="72">
        <v>41562.27</v>
      </c>
      <c r="N43" s="72">
        <v>39591</v>
      </c>
      <c r="O43" s="72">
        <v>47634</v>
      </c>
      <c r="P43" s="72">
        <v>49115</v>
      </c>
      <c r="Q43" s="72">
        <v>45937.24</v>
      </c>
      <c r="R43" s="72">
        <v>46957</v>
      </c>
      <c r="S43" s="77">
        <v>48865.04</v>
      </c>
      <c r="T43" s="78">
        <f t="shared" si="1"/>
        <v>559278.72</v>
      </c>
      <c r="U43" s="73">
        <v>47625</v>
      </c>
      <c r="V43" s="73">
        <f t="shared" si="0"/>
        <v>46606.56</v>
      </c>
    </row>
    <row r="44" spans="1:22" ht="12.75">
      <c r="A44" s="59">
        <v>40</v>
      </c>
      <c r="B44" s="62" t="s">
        <v>216</v>
      </c>
      <c r="C44" s="61">
        <v>5</v>
      </c>
      <c r="D44" s="61">
        <v>38</v>
      </c>
      <c r="E44" s="61"/>
      <c r="F44" s="61">
        <v>2013</v>
      </c>
      <c r="G44" s="61" t="s">
        <v>217</v>
      </c>
      <c r="H44" s="81">
        <v>90193</v>
      </c>
      <c r="I44" s="72">
        <v>89641.29</v>
      </c>
      <c r="J44" s="72">
        <v>78821.29</v>
      </c>
      <c r="K44" s="72">
        <v>81244.48</v>
      </c>
      <c r="L44" s="72">
        <v>69246</v>
      </c>
      <c r="M44" s="72">
        <v>70215.63999999998</v>
      </c>
      <c r="N44" s="72">
        <v>68226</v>
      </c>
      <c r="O44" s="72">
        <v>78291</v>
      </c>
      <c r="P44" s="72">
        <v>80821</v>
      </c>
      <c r="Q44" s="72">
        <v>78181.18999999999</v>
      </c>
      <c r="R44" s="72">
        <v>81488</v>
      </c>
      <c r="S44" s="77">
        <v>85191.89</v>
      </c>
      <c r="T44" s="78">
        <f t="shared" si="1"/>
        <v>951560.7799999999</v>
      </c>
      <c r="U44" s="73">
        <v>80217</v>
      </c>
      <c r="V44" s="73">
        <f t="shared" si="0"/>
        <v>79296.73166666666</v>
      </c>
    </row>
    <row r="45" spans="1:22" ht="12.75">
      <c r="A45" s="56">
        <v>41</v>
      </c>
      <c r="B45" s="62" t="s">
        <v>218</v>
      </c>
      <c r="C45" s="61">
        <v>5</v>
      </c>
      <c r="D45" s="61">
        <v>38</v>
      </c>
      <c r="E45" s="61" t="s">
        <v>141</v>
      </c>
      <c r="F45" s="61">
        <v>2012</v>
      </c>
      <c r="G45" s="61" t="s">
        <v>219</v>
      </c>
      <c r="H45" s="81">
        <v>96495</v>
      </c>
      <c r="I45" s="72">
        <v>98794.94</v>
      </c>
      <c r="J45" s="72">
        <v>86170.18000000001</v>
      </c>
      <c r="K45" s="72">
        <v>87780.63</v>
      </c>
      <c r="L45" s="72">
        <v>74430</v>
      </c>
      <c r="M45" s="72">
        <v>75229.58000000002</v>
      </c>
      <c r="N45" s="72">
        <v>72513</v>
      </c>
      <c r="O45" s="72">
        <v>80341</v>
      </c>
      <c r="P45" s="72">
        <v>85985</v>
      </c>
      <c r="Q45" s="72">
        <v>85175.63</v>
      </c>
      <c r="R45" s="72">
        <v>88936</v>
      </c>
      <c r="S45" s="77">
        <v>91694.03</v>
      </c>
      <c r="T45" s="78">
        <f t="shared" si="1"/>
        <v>1023544.9900000001</v>
      </c>
      <c r="U45" s="73">
        <v>85671</v>
      </c>
      <c r="V45" s="73">
        <f t="shared" si="0"/>
        <v>85295.41583333335</v>
      </c>
    </row>
    <row r="46" spans="1:22" ht="12.75">
      <c r="A46" s="59">
        <v>42</v>
      </c>
      <c r="B46" s="62" t="s">
        <v>220</v>
      </c>
      <c r="C46" s="61">
        <v>5</v>
      </c>
      <c r="D46" s="61">
        <v>21</v>
      </c>
      <c r="E46" s="61"/>
      <c r="F46" s="61">
        <v>2013</v>
      </c>
      <c r="G46" s="61" t="s">
        <v>221</v>
      </c>
      <c r="H46" s="81">
        <v>57513.75</v>
      </c>
      <c r="I46" s="72">
        <v>58449.75</v>
      </c>
      <c r="J46" s="72">
        <v>50817.33</v>
      </c>
      <c r="K46" s="72">
        <v>52157.15</v>
      </c>
      <c r="L46" s="72">
        <v>45521.024</v>
      </c>
      <c r="M46" s="72">
        <v>44877.75</v>
      </c>
      <c r="N46" s="72">
        <v>45711.825999999994</v>
      </c>
      <c r="O46" s="72">
        <v>48990</v>
      </c>
      <c r="P46" s="72">
        <v>52023</v>
      </c>
      <c r="Q46" s="72">
        <v>49022.75</v>
      </c>
      <c r="R46" s="72">
        <v>51318</v>
      </c>
      <c r="S46" s="77">
        <v>54252.75</v>
      </c>
      <c r="T46" s="78">
        <f t="shared" si="1"/>
        <v>610655.0800000001</v>
      </c>
      <c r="U46" s="73">
        <v>50806</v>
      </c>
      <c r="V46" s="73">
        <f t="shared" si="0"/>
        <v>50887.92333333334</v>
      </c>
    </row>
    <row r="47" spans="1:22" ht="12.75">
      <c r="A47" s="56">
        <v>43</v>
      </c>
      <c r="B47" s="87" t="s">
        <v>240</v>
      </c>
      <c r="C47" s="61">
        <v>10</v>
      </c>
      <c r="D47" s="61">
        <v>2</v>
      </c>
      <c r="E47" s="61"/>
      <c r="F47" s="61"/>
      <c r="G47" s="61"/>
      <c r="H47" s="86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7">
        <v>0</v>
      </c>
      <c r="T47" s="78">
        <f t="shared" si="1"/>
        <v>0</v>
      </c>
      <c r="U47" s="73"/>
      <c r="V47" s="73">
        <f t="shared" si="0"/>
        <v>0</v>
      </c>
    </row>
    <row r="48" spans="1:22" ht="13.5" thickBot="1">
      <c r="A48" s="59">
        <v>44</v>
      </c>
      <c r="B48" s="61" t="s">
        <v>222</v>
      </c>
      <c r="C48" s="61">
        <v>5</v>
      </c>
      <c r="D48" s="61">
        <v>38</v>
      </c>
      <c r="E48" s="61"/>
      <c r="F48" s="61">
        <v>2009</v>
      </c>
      <c r="G48" s="61" t="s">
        <v>223</v>
      </c>
      <c r="H48" s="83">
        <v>97519</v>
      </c>
      <c r="I48" s="72">
        <v>97904.83</v>
      </c>
      <c r="J48" s="72">
        <v>88312.47</v>
      </c>
      <c r="K48" s="72">
        <v>86471.83</v>
      </c>
      <c r="L48" s="72">
        <v>75733</v>
      </c>
      <c r="M48" s="72">
        <v>78939.79000000001</v>
      </c>
      <c r="N48" s="72">
        <v>73604</v>
      </c>
      <c r="O48" s="72">
        <v>84379</v>
      </c>
      <c r="P48" s="72">
        <v>85888</v>
      </c>
      <c r="Q48" s="72">
        <v>84829.83</v>
      </c>
      <c r="R48" s="72">
        <v>89684</v>
      </c>
      <c r="S48" s="77">
        <v>96022.83</v>
      </c>
      <c r="T48" s="78">
        <f t="shared" si="1"/>
        <v>1039288.58</v>
      </c>
      <c r="U48" s="73">
        <v>88899</v>
      </c>
      <c r="V48" s="73">
        <f t="shared" si="0"/>
        <v>86607.38166666667</v>
      </c>
    </row>
    <row r="49" spans="1:22" ht="12.75">
      <c r="A49" s="56">
        <v>45</v>
      </c>
      <c r="B49" s="62" t="s">
        <v>224</v>
      </c>
      <c r="C49" s="61">
        <v>5</v>
      </c>
      <c r="D49" s="61">
        <v>62</v>
      </c>
      <c r="E49" s="61"/>
      <c r="F49" s="61">
        <v>2014</v>
      </c>
      <c r="G49" s="61" t="s">
        <v>225</v>
      </c>
      <c r="H49" s="81">
        <v>156685.33</v>
      </c>
      <c r="I49" s="72">
        <v>147266.74</v>
      </c>
      <c r="J49" s="72">
        <v>138500.08</v>
      </c>
      <c r="K49" s="72">
        <v>135750.33</v>
      </c>
      <c r="L49" s="72">
        <v>117551</v>
      </c>
      <c r="M49" s="72">
        <v>118663.50000000001</v>
      </c>
      <c r="N49" s="72">
        <v>112817</v>
      </c>
      <c r="O49" s="72">
        <v>129957</v>
      </c>
      <c r="P49" s="72">
        <v>136982</v>
      </c>
      <c r="Q49" s="72">
        <v>130109.32999999999</v>
      </c>
      <c r="R49" s="72">
        <v>139712</v>
      </c>
      <c r="S49" s="77">
        <v>154366.33</v>
      </c>
      <c r="T49" s="78">
        <f t="shared" si="1"/>
        <v>1618360.6400000001</v>
      </c>
      <c r="U49" s="73">
        <v>136276</v>
      </c>
      <c r="V49" s="73">
        <f t="shared" si="0"/>
        <v>134863.3866666667</v>
      </c>
    </row>
    <row r="50" spans="1:22" ht="12.75">
      <c r="A50" s="59">
        <v>46</v>
      </c>
      <c r="B50" s="62" t="s">
        <v>226</v>
      </c>
      <c r="C50" s="61">
        <v>9</v>
      </c>
      <c r="D50" s="61">
        <v>7</v>
      </c>
      <c r="E50" s="61" t="s">
        <v>141</v>
      </c>
      <c r="F50" s="61">
        <v>2010</v>
      </c>
      <c r="G50" s="61" t="s">
        <v>227</v>
      </c>
      <c r="H50" s="81">
        <v>48316.53</v>
      </c>
      <c r="I50" s="72">
        <v>45449.53</v>
      </c>
      <c r="J50" s="72">
        <v>41150.53</v>
      </c>
      <c r="K50" s="72">
        <v>44126</v>
      </c>
      <c r="L50" s="72">
        <v>38683</v>
      </c>
      <c r="M50" s="72">
        <v>37559.2</v>
      </c>
      <c r="N50" s="72">
        <v>37158</v>
      </c>
      <c r="O50" s="72">
        <v>42739</v>
      </c>
      <c r="P50" s="72">
        <v>45590</v>
      </c>
      <c r="Q50" s="72">
        <v>41985.53</v>
      </c>
      <c r="R50" s="72">
        <v>44230</v>
      </c>
      <c r="S50" s="77">
        <v>46261.93</v>
      </c>
      <c r="T50" s="78">
        <f t="shared" si="1"/>
        <v>513249.24999999994</v>
      </c>
      <c r="U50" s="73">
        <v>43408</v>
      </c>
      <c r="V50" s="73">
        <f t="shared" si="0"/>
        <v>42770.77083333333</v>
      </c>
    </row>
    <row r="51" spans="1:22" ht="12.75">
      <c r="A51" s="56">
        <v>47</v>
      </c>
      <c r="B51" s="62" t="s">
        <v>228</v>
      </c>
      <c r="C51" s="61">
        <v>5</v>
      </c>
      <c r="D51" s="61">
        <v>48</v>
      </c>
      <c r="E51" s="61" t="s">
        <v>141</v>
      </c>
      <c r="F51" s="61">
        <v>2013</v>
      </c>
      <c r="G51" s="61" t="s">
        <v>229</v>
      </c>
      <c r="H51" s="81">
        <v>121959.17</v>
      </c>
      <c r="I51" s="72">
        <v>115573.25</v>
      </c>
      <c r="J51" s="72">
        <v>104214.17</v>
      </c>
      <c r="K51" s="72">
        <v>110618.29</v>
      </c>
      <c r="L51" s="72">
        <v>96671</v>
      </c>
      <c r="M51" s="72">
        <v>97119.68</v>
      </c>
      <c r="N51" s="72">
        <v>97198</v>
      </c>
      <c r="O51" s="72">
        <v>108085</v>
      </c>
      <c r="P51" s="72">
        <v>112525</v>
      </c>
      <c r="Q51" s="72">
        <v>105470.17</v>
      </c>
      <c r="R51" s="72">
        <v>114037</v>
      </c>
      <c r="S51" s="77">
        <v>122180.87</v>
      </c>
      <c r="T51" s="78">
        <f t="shared" si="1"/>
        <v>1305651.5999999996</v>
      </c>
      <c r="U51" s="73">
        <v>109678</v>
      </c>
      <c r="V51" s="73">
        <f t="shared" si="0"/>
        <v>108804.29999999997</v>
      </c>
    </row>
    <row r="52" spans="1:22" ht="12.75">
      <c r="A52" s="59">
        <v>48</v>
      </c>
      <c r="B52" s="87" t="s">
        <v>241</v>
      </c>
      <c r="C52" s="61">
        <v>17</v>
      </c>
      <c r="D52" s="61">
        <v>1</v>
      </c>
      <c r="E52" s="61"/>
      <c r="F52" s="61"/>
      <c r="G52" s="61"/>
      <c r="H52" s="81"/>
      <c r="I52" s="72"/>
      <c r="J52" s="72"/>
      <c r="K52" s="72"/>
      <c r="L52" s="72"/>
      <c r="M52" s="72"/>
      <c r="N52" s="72"/>
      <c r="O52" s="72"/>
      <c r="P52" s="72">
        <v>4056</v>
      </c>
      <c r="Q52" s="72">
        <v>5299</v>
      </c>
      <c r="R52" s="72">
        <v>8520</v>
      </c>
      <c r="S52" s="77">
        <v>11440</v>
      </c>
      <c r="T52" s="78">
        <f t="shared" si="1"/>
        <v>29315</v>
      </c>
      <c r="U52" s="73"/>
      <c r="V52" s="73">
        <f>T52/3</f>
        <v>9771.666666666666</v>
      </c>
    </row>
    <row r="53" spans="1:22" ht="12.75">
      <c r="A53" s="56">
        <v>49</v>
      </c>
      <c r="B53" s="62" t="s">
        <v>230</v>
      </c>
      <c r="C53" s="61">
        <v>5</v>
      </c>
      <c r="D53" s="61">
        <v>40</v>
      </c>
      <c r="E53" s="61" t="s">
        <v>141</v>
      </c>
      <c r="F53" s="61">
        <v>2012</v>
      </c>
      <c r="G53" s="61" t="s">
        <v>231</v>
      </c>
      <c r="H53" s="81">
        <v>97901.23</v>
      </c>
      <c r="I53" s="72">
        <v>91479.23</v>
      </c>
      <c r="J53" s="72">
        <v>82625.23</v>
      </c>
      <c r="K53" s="72">
        <v>86845.23</v>
      </c>
      <c r="L53" s="72">
        <v>75294</v>
      </c>
      <c r="M53" s="72">
        <v>85061.99999999999</v>
      </c>
      <c r="N53" s="72">
        <v>73020</v>
      </c>
      <c r="O53" s="72">
        <v>85707</v>
      </c>
      <c r="P53" s="72">
        <v>87699</v>
      </c>
      <c r="Q53" s="72">
        <v>81995.23</v>
      </c>
      <c r="R53" s="72">
        <v>87378</v>
      </c>
      <c r="S53" s="77">
        <v>94099.73</v>
      </c>
      <c r="T53" s="78">
        <f t="shared" si="1"/>
        <v>1029105.8799999999</v>
      </c>
      <c r="U53" s="73">
        <v>86195</v>
      </c>
      <c r="V53" s="73">
        <f t="shared" si="0"/>
        <v>85758.82333333332</v>
      </c>
    </row>
    <row r="54" spans="1:22" ht="13.5" thickBot="1">
      <c r="A54" s="59">
        <v>50</v>
      </c>
      <c r="B54" s="63" t="s">
        <v>232</v>
      </c>
      <c r="C54" s="64">
        <v>9</v>
      </c>
      <c r="D54" s="64">
        <v>10</v>
      </c>
      <c r="E54" s="64"/>
      <c r="F54" s="64">
        <v>2009</v>
      </c>
      <c r="G54" s="64" t="s">
        <v>233</v>
      </c>
      <c r="H54" s="83">
        <v>66367.42</v>
      </c>
      <c r="I54" s="72">
        <v>62130.61</v>
      </c>
      <c r="J54" s="72">
        <v>54706.42</v>
      </c>
      <c r="K54" s="72">
        <v>57048.42</v>
      </c>
      <c r="L54" s="72">
        <v>51414</v>
      </c>
      <c r="M54" s="72">
        <v>51266.99</v>
      </c>
      <c r="N54" s="72">
        <v>48964</v>
      </c>
      <c r="O54" s="72">
        <v>57725</v>
      </c>
      <c r="P54" s="72">
        <v>61930</v>
      </c>
      <c r="Q54" s="72">
        <v>55754.42</v>
      </c>
      <c r="R54" s="72">
        <v>59486</v>
      </c>
      <c r="S54" s="77">
        <v>64091.42</v>
      </c>
      <c r="T54" s="78">
        <f t="shared" si="1"/>
        <v>690884.7000000001</v>
      </c>
      <c r="U54" s="73">
        <v>57616</v>
      </c>
      <c r="V54" s="73">
        <f t="shared" si="0"/>
        <v>57573.725000000006</v>
      </c>
    </row>
    <row r="55" spans="1:22" ht="13.5" thickBot="1">
      <c r="A55" s="56">
        <v>51</v>
      </c>
      <c r="B55" s="74" t="s">
        <v>237</v>
      </c>
      <c r="C55" s="64">
        <v>5</v>
      </c>
      <c r="D55" s="64">
        <v>1</v>
      </c>
      <c r="E55" s="64"/>
      <c r="F55" s="64"/>
      <c r="G55" s="64"/>
      <c r="H55" s="84">
        <v>35000</v>
      </c>
      <c r="I55" s="73">
        <v>38800</v>
      </c>
      <c r="J55" s="73">
        <v>31040</v>
      </c>
      <c r="K55" s="73">
        <v>29852.6</v>
      </c>
      <c r="L55" s="73">
        <v>32580</v>
      </c>
      <c r="M55" s="73">
        <v>30029.18</v>
      </c>
      <c r="N55" s="73">
        <v>30159.11</v>
      </c>
      <c r="O55" s="73">
        <v>29856.949</v>
      </c>
      <c r="P55" s="73">
        <v>28806</v>
      </c>
      <c r="Q55" s="73">
        <v>28608</v>
      </c>
      <c r="R55" s="73">
        <v>35560</v>
      </c>
      <c r="S55" s="78">
        <v>36320</v>
      </c>
      <c r="T55" s="78">
        <f>SUM(H55:S55)</f>
        <v>386611.83900000004</v>
      </c>
      <c r="U55" s="73"/>
      <c r="V55" s="73">
        <f t="shared" si="0"/>
        <v>32217.653250000003</v>
      </c>
    </row>
    <row r="56" spans="1:22" ht="13.5" thickBot="1">
      <c r="A56" s="65"/>
      <c r="B56" s="66" t="s">
        <v>234</v>
      </c>
      <c r="C56" s="66"/>
      <c r="D56" s="66"/>
      <c r="E56" s="66"/>
      <c r="F56" s="66">
        <v>40</v>
      </c>
      <c r="G56" s="66"/>
      <c r="H56" s="70">
        <f>SUM(H5:H54)</f>
        <v>2416078.8699999996</v>
      </c>
      <c r="I56" s="73">
        <f>SUM(I5:I55)</f>
        <v>2406327.913</v>
      </c>
      <c r="J56" s="73">
        <f>SUM(J5:J55)</f>
        <v>2129469.0399999996</v>
      </c>
      <c r="K56" s="73">
        <f aca="true" t="shared" si="2" ref="K56:S56">SUM(K5:K55)</f>
        <v>2196055.68</v>
      </c>
      <c r="L56" s="73">
        <f t="shared" si="2"/>
        <v>1949153.276</v>
      </c>
      <c r="M56" s="73">
        <f t="shared" si="2"/>
        <v>1949696.048</v>
      </c>
      <c r="N56" s="73">
        <f t="shared" si="2"/>
        <v>1890850.3520000002</v>
      </c>
      <c r="O56" s="73">
        <f t="shared" si="2"/>
        <v>2144554.0022941176</v>
      </c>
      <c r="P56" s="73">
        <f t="shared" si="2"/>
        <v>2206478.232</v>
      </c>
      <c r="Q56" s="73">
        <f t="shared" si="2"/>
        <v>2145279.96</v>
      </c>
      <c r="R56" s="73">
        <f t="shared" si="2"/>
        <v>2289173</v>
      </c>
      <c r="S56" s="78">
        <f t="shared" si="2"/>
        <v>2368338.87</v>
      </c>
      <c r="T56" s="78">
        <f>SUM(T5:T55)</f>
        <v>26126455.24329412</v>
      </c>
      <c r="U56" s="73"/>
      <c r="V56" s="73"/>
    </row>
    <row r="57" spans="8:29" s="67" customFormat="1" ht="14.25" customHeight="1"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</row>
    <row r="58" spans="8:29" s="67" customFormat="1" ht="12.75" customHeight="1" hidden="1"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</row>
    <row r="59" spans="8:29" s="67" customFormat="1" ht="12.75" customHeight="1" hidden="1"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</row>
    <row r="60" ht="12.75" hidden="1"/>
  </sheetData>
  <sheetProtection/>
  <autoFilter ref="A4:H57"/>
  <mergeCells count="8">
    <mergeCell ref="A1:S1"/>
    <mergeCell ref="A3:A4"/>
    <mergeCell ref="B3:B4"/>
    <mergeCell ref="G3:G4"/>
    <mergeCell ref="C3:C4"/>
    <mergeCell ref="D3:D4"/>
    <mergeCell ref="E3:E4"/>
    <mergeCell ref="F3:F4"/>
  </mergeCells>
  <printOptions/>
  <pageMargins left="0.35433070866141736" right="0.15748031496062992" top="0.15748031496062992" bottom="0.15748031496062992" header="0.15748031496062992" footer="0.15748031496062992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zoomScale="80" zoomScaleNormal="80" zoomScalePageLayoutView="0" workbookViewId="0" topLeftCell="A1">
      <pane xSplit="7" ySplit="1" topLeftCell="H2" activePane="bottomRight" state="frozen"/>
      <selection pane="topLeft" activeCell="V62" sqref="V62"/>
      <selection pane="topRight" activeCell="V62" sqref="V62"/>
      <selection pane="bottomLeft" activeCell="V62" sqref="V62"/>
      <selection pane="bottomRight" activeCell="V62" sqref="V62"/>
    </sheetView>
  </sheetViews>
  <sheetFormatPr defaultColWidth="9.00390625" defaultRowHeight="12.75"/>
  <cols>
    <col min="1" max="1" width="3.375" style="51" customWidth="1"/>
    <col min="2" max="2" width="6.75390625" style="51" customWidth="1"/>
    <col min="3" max="3" width="4.00390625" style="51" customWidth="1"/>
    <col min="4" max="4" width="5.375" style="51" customWidth="1"/>
    <col min="5" max="5" width="3.75390625" style="51" customWidth="1"/>
    <col min="6" max="6" width="5.25390625" style="51" customWidth="1"/>
    <col min="7" max="7" width="22.875" style="51" customWidth="1"/>
    <col min="8" max="8" width="9.625" style="68" customWidth="1"/>
    <col min="9" max="9" width="9.375" style="68" customWidth="1"/>
    <col min="10" max="10" width="9.75390625" style="68" customWidth="1"/>
    <col min="11" max="12" width="9.125" style="68" customWidth="1"/>
    <col min="13" max="13" width="9.375" style="68" customWidth="1"/>
    <col min="14" max="14" width="10.00390625" style="68" customWidth="1"/>
    <col min="15" max="15" width="10.25390625" style="68" customWidth="1"/>
    <col min="16" max="16" width="10.625" style="68" customWidth="1"/>
    <col min="17" max="17" width="10.375" style="68" customWidth="1"/>
    <col min="18" max="18" width="10.125" style="68" customWidth="1"/>
    <col min="19" max="19" width="9.75390625" style="68" customWidth="1"/>
    <col min="20" max="20" width="11.125" style="68" customWidth="1"/>
    <col min="21" max="21" width="15.625" style="68" customWidth="1"/>
    <col min="22" max="22" width="15.25390625" style="68" customWidth="1"/>
    <col min="23" max="23" width="15.00390625" style="68" customWidth="1"/>
    <col min="24" max="24" width="9.125" style="68" customWidth="1"/>
    <col min="25" max="16384" width="9.125" style="51" customWidth="1"/>
  </cols>
  <sheetData>
    <row r="1" spans="1:17" ht="46.5" customHeight="1">
      <c r="A1" s="137" t="s">
        <v>244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5" ht="13.5" thickBot="1">
      <c r="A2" s="52"/>
      <c r="B2" s="53"/>
      <c r="C2" s="53"/>
      <c r="D2" s="53"/>
      <c r="E2" s="53"/>
      <c r="F2" s="53"/>
      <c r="G2" s="53"/>
      <c r="H2" s="54"/>
      <c r="O2" s="93"/>
    </row>
    <row r="3" spans="1:23" ht="46.5" customHeight="1" thickBot="1">
      <c r="A3" s="151"/>
      <c r="B3" s="151" t="s">
        <v>50</v>
      </c>
      <c r="C3" s="152" t="s">
        <v>133</v>
      </c>
      <c r="D3" s="154" t="s">
        <v>134</v>
      </c>
      <c r="E3" s="148" t="s">
        <v>135</v>
      </c>
      <c r="F3" s="148" t="s">
        <v>136</v>
      </c>
      <c r="G3" s="142" t="s">
        <v>0</v>
      </c>
      <c r="H3" s="94" t="s">
        <v>235</v>
      </c>
      <c r="I3" s="95" t="s">
        <v>116</v>
      </c>
      <c r="J3" s="95" t="s">
        <v>117</v>
      </c>
      <c r="K3" s="95" t="s">
        <v>118</v>
      </c>
      <c r="L3" s="95" t="s">
        <v>106</v>
      </c>
      <c r="M3" s="95" t="s">
        <v>107</v>
      </c>
      <c r="N3" s="95" t="s">
        <v>108</v>
      </c>
      <c r="O3" s="96" t="s">
        <v>109</v>
      </c>
      <c r="P3" s="97" t="s">
        <v>110</v>
      </c>
      <c r="Q3" s="104" t="s">
        <v>111</v>
      </c>
      <c r="R3" s="101" t="s">
        <v>112</v>
      </c>
      <c r="S3" s="105" t="s">
        <v>236</v>
      </c>
      <c r="T3" s="90" t="s">
        <v>242</v>
      </c>
      <c r="U3" s="94" t="s">
        <v>238</v>
      </c>
      <c r="V3" s="94" t="s">
        <v>243</v>
      </c>
      <c r="W3" s="94" t="s">
        <v>247</v>
      </c>
    </row>
    <row r="4" spans="1:23" ht="13.5" thickBot="1">
      <c r="A4" s="139"/>
      <c r="B4" s="139"/>
      <c r="C4" s="153"/>
      <c r="D4" s="155"/>
      <c r="E4" s="149"/>
      <c r="F4" s="149"/>
      <c r="G4" s="150"/>
      <c r="H4" s="90" t="s">
        <v>137</v>
      </c>
      <c r="I4" s="99" t="s">
        <v>137</v>
      </c>
      <c r="J4" s="99" t="s">
        <v>137</v>
      </c>
      <c r="K4" s="99" t="s">
        <v>137</v>
      </c>
      <c r="L4" s="99" t="s">
        <v>137</v>
      </c>
      <c r="M4" s="99" t="s">
        <v>137</v>
      </c>
      <c r="N4" s="99" t="s">
        <v>137</v>
      </c>
      <c r="O4" s="100" t="s">
        <v>137</v>
      </c>
      <c r="P4" s="101" t="s">
        <v>137</v>
      </c>
      <c r="Q4" s="101" t="s">
        <v>137</v>
      </c>
      <c r="R4" s="101" t="s">
        <v>137</v>
      </c>
      <c r="S4" s="101" t="s">
        <v>137</v>
      </c>
      <c r="T4" s="90" t="s">
        <v>137</v>
      </c>
      <c r="U4" s="106" t="s">
        <v>137</v>
      </c>
      <c r="V4" s="106" t="s">
        <v>137</v>
      </c>
      <c r="W4" s="90" t="s">
        <v>137</v>
      </c>
    </row>
    <row r="5" spans="1:23" ht="12.75">
      <c r="A5" s="56">
        <v>1</v>
      </c>
      <c r="B5" s="57" t="s">
        <v>138</v>
      </c>
      <c r="C5" s="58">
        <v>9</v>
      </c>
      <c r="D5" s="58">
        <v>8</v>
      </c>
      <c r="E5" s="58"/>
      <c r="F5" s="58">
        <v>2009</v>
      </c>
      <c r="G5" s="58" t="s">
        <v>139</v>
      </c>
      <c r="H5" s="80">
        <v>48601.27</v>
      </c>
      <c r="I5" s="98">
        <v>46901.27</v>
      </c>
      <c r="J5" s="98">
        <v>40092.27</v>
      </c>
      <c r="K5" s="98">
        <v>43675</v>
      </c>
      <c r="L5" s="98">
        <v>40806</v>
      </c>
      <c r="M5" s="98">
        <v>39774</v>
      </c>
      <c r="N5" s="98">
        <v>37805</v>
      </c>
      <c r="O5" s="98">
        <v>41298</v>
      </c>
      <c r="P5" s="98">
        <v>45288</v>
      </c>
      <c r="Q5" s="98">
        <v>44599</v>
      </c>
      <c r="R5" s="72">
        <v>47859</v>
      </c>
      <c r="S5" s="98">
        <v>46535</v>
      </c>
      <c r="T5" s="102">
        <f aca="true" t="shared" si="0" ref="T5:T36">SUM(H5:O5)</f>
        <v>338952.81</v>
      </c>
      <c r="U5" s="103">
        <v>45138</v>
      </c>
      <c r="V5" s="103">
        <v>45293.5325</v>
      </c>
      <c r="W5" s="103">
        <f>AVERAGE(H5:S5)</f>
        <v>43602.8175</v>
      </c>
    </row>
    <row r="6" spans="1:23" ht="12.75">
      <c r="A6" s="59">
        <v>2</v>
      </c>
      <c r="B6" s="60" t="s">
        <v>140</v>
      </c>
      <c r="C6" s="61">
        <v>5</v>
      </c>
      <c r="D6" s="61">
        <v>16</v>
      </c>
      <c r="E6" s="61" t="s">
        <v>141</v>
      </c>
      <c r="F6" s="61">
        <v>2009</v>
      </c>
      <c r="G6" s="61" t="s">
        <v>142</v>
      </c>
      <c r="H6" s="81">
        <v>39005.86</v>
      </c>
      <c r="I6" s="72">
        <v>37754.86</v>
      </c>
      <c r="J6" s="72">
        <v>32078.86</v>
      </c>
      <c r="K6" s="72">
        <v>33741</v>
      </c>
      <c r="L6" s="72">
        <v>31943</v>
      </c>
      <c r="M6" s="72">
        <v>30590</v>
      </c>
      <c r="N6" s="72">
        <v>31132</v>
      </c>
      <c r="O6" s="72">
        <v>31255</v>
      </c>
      <c r="P6" s="72">
        <v>32615</v>
      </c>
      <c r="Q6" s="72">
        <v>32953</v>
      </c>
      <c r="R6" s="72">
        <v>34550</v>
      </c>
      <c r="S6" s="72">
        <v>34512</v>
      </c>
      <c r="T6" s="92">
        <f t="shared" si="0"/>
        <v>267500.58</v>
      </c>
      <c r="U6" s="73">
        <v>35682</v>
      </c>
      <c r="V6" s="73">
        <v>34197.21983333333</v>
      </c>
      <c r="W6" s="73">
        <f aca="true" t="shared" si="1" ref="W6:W55">AVERAGE(H6:S6)</f>
        <v>33510.88166666667</v>
      </c>
    </row>
    <row r="7" spans="1:23" ht="12.75">
      <c r="A7" s="56">
        <v>3</v>
      </c>
      <c r="B7" s="60" t="s">
        <v>143</v>
      </c>
      <c r="C7" s="61">
        <v>5</v>
      </c>
      <c r="D7" s="61">
        <v>16</v>
      </c>
      <c r="E7" s="61"/>
      <c r="F7" s="61">
        <v>2010</v>
      </c>
      <c r="G7" s="61" t="s">
        <v>144</v>
      </c>
      <c r="H7" s="81">
        <v>38713.89</v>
      </c>
      <c r="I7" s="72">
        <v>36873.89</v>
      </c>
      <c r="J7" s="72">
        <v>32477.89</v>
      </c>
      <c r="K7" s="72">
        <v>35981</v>
      </c>
      <c r="L7" s="72">
        <v>31223</v>
      </c>
      <c r="M7" s="72">
        <v>30590</v>
      </c>
      <c r="N7" s="72">
        <v>31772</v>
      </c>
      <c r="O7" s="72">
        <v>32276</v>
      </c>
      <c r="P7" s="72">
        <v>34578</v>
      </c>
      <c r="Q7" s="72">
        <v>34077</v>
      </c>
      <c r="R7" s="72">
        <v>36390</v>
      </c>
      <c r="S7" s="72">
        <v>35752</v>
      </c>
      <c r="T7" s="92">
        <f t="shared" si="0"/>
        <v>269907.67</v>
      </c>
      <c r="U7" s="73">
        <v>35296</v>
      </c>
      <c r="V7" s="73">
        <v>35288.90833333333</v>
      </c>
      <c r="W7" s="73">
        <f t="shared" si="1"/>
        <v>34225.38916666667</v>
      </c>
    </row>
    <row r="8" spans="1:23" ht="12.75">
      <c r="A8" s="59">
        <v>4</v>
      </c>
      <c r="B8" s="60" t="s">
        <v>145</v>
      </c>
      <c r="C8" s="61">
        <v>5</v>
      </c>
      <c r="D8" s="61">
        <v>16</v>
      </c>
      <c r="E8" s="61"/>
      <c r="F8" s="61">
        <v>2011</v>
      </c>
      <c r="G8" s="61" t="s">
        <v>146</v>
      </c>
      <c r="H8" s="81">
        <v>37184.51</v>
      </c>
      <c r="I8" s="72">
        <v>36444.51</v>
      </c>
      <c r="J8" s="72">
        <v>30638.51</v>
      </c>
      <c r="K8" s="72">
        <v>33520</v>
      </c>
      <c r="L8" s="72">
        <v>29812</v>
      </c>
      <c r="M8" s="72">
        <v>29109</v>
      </c>
      <c r="N8" s="72">
        <v>31301</v>
      </c>
      <c r="O8" s="72">
        <v>31047</v>
      </c>
      <c r="P8" s="72">
        <v>34468</v>
      </c>
      <c r="Q8" s="72">
        <v>34501</v>
      </c>
      <c r="R8" s="72">
        <v>33086</v>
      </c>
      <c r="S8" s="72">
        <v>34077</v>
      </c>
      <c r="T8" s="92">
        <f t="shared" si="0"/>
        <v>259056.53</v>
      </c>
      <c r="U8" s="73">
        <v>35443</v>
      </c>
      <c r="V8" s="73">
        <v>35279.84775</v>
      </c>
      <c r="W8" s="73">
        <f t="shared" si="1"/>
        <v>32932.3775</v>
      </c>
    </row>
    <row r="9" spans="1:23" ht="12.75">
      <c r="A9" s="56">
        <v>5</v>
      </c>
      <c r="B9" s="60" t="s">
        <v>147</v>
      </c>
      <c r="C9" s="61">
        <v>5</v>
      </c>
      <c r="D9" s="61">
        <v>16</v>
      </c>
      <c r="E9" s="61" t="s">
        <v>141</v>
      </c>
      <c r="F9" s="61">
        <v>2013</v>
      </c>
      <c r="G9" s="61" t="s">
        <v>148</v>
      </c>
      <c r="H9" s="81">
        <v>39418.25</v>
      </c>
      <c r="I9" s="72">
        <v>39760.25</v>
      </c>
      <c r="J9" s="72">
        <v>32955.25</v>
      </c>
      <c r="K9" s="72">
        <v>35372</v>
      </c>
      <c r="L9" s="72">
        <v>31839</v>
      </c>
      <c r="M9" s="72">
        <v>31443</v>
      </c>
      <c r="N9" s="72">
        <v>30069</v>
      </c>
      <c r="O9" s="72">
        <v>33618</v>
      </c>
      <c r="P9" s="72">
        <v>35675</v>
      </c>
      <c r="Q9" s="72">
        <v>35099</v>
      </c>
      <c r="R9" s="72">
        <v>37807</v>
      </c>
      <c r="S9" s="72">
        <v>36901</v>
      </c>
      <c r="T9" s="92">
        <f t="shared" si="0"/>
        <v>274474.75</v>
      </c>
      <c r="U9" s="73">
        <v>36454</v>
      </c>
      <c r="V9" s="73">
        <v>36125.59416666667</v>
      </c>
      <c r="W9" s="73">
        <f t="shared" si="1"/>
        <v>34996.395833333336</v>
      </c>
    </row>
    <row r="10" spans="1:23" ht="12.75">
      <c r="A10" s="59">
        <v>6</v>
      </c>
      <c r="B10" s="61" t="s">
        <v>149</v>
      </c>
      <c r="C10" s="61">
        <v>9</v>
      </c>
      <c r="D10" s="61">
        <v>17</v>
      </c>
      <c r="E10" s="61"/>
      <c r="F10" s="61">
        <v>2011</v>
      </c>
      <c r="G10" s="61" t="s">
        <v>150</v>
      </c>
      <c r="H10" s="81">
        <v>115290.82</v>
      </c>
      <c r="I10" s="72">
        <v>112352.82</v>
      </c>
      <c r="J10" s="72">
        <v>96022.82</v>
      </c>
      <c r="K10" s="72">
        <v>102118</v>
      </c>
      <c r="L10" s="72">
        <v>90773</v>
      </c>
      <c r="M10" s="72">
        <v>90307</v>
      </c>
      <c r="N10" s="72">
        <v>83792</v>
      </c>
      <c r="O10" s="72">
        <v>91356</v>
      </c>
      <c r="P10" s="72">
        <v>97584</v>
      </c>
      <c r="Q10" s="72">
        <v>100714</v>
      </c>
      <c r="R10" s="72">
        <v>100573.26</v>
      </c>
      <c r="S10" s="72">
        <v>99694</v>
      </c>
      <c r="T10" s="92">
        <f t="shared" si="0"/>
        <v>782012.46</v>
      </c>
      <c r="U10" s="73">
        <v>100941</v>
      </c>
      <c r="V10" s="73">
        <v>101174.89083333335</v>
      </c>
      <c r="W10" s="73">
        <f t="shared" si="1"/>
        <v>98381.47666666667</v>
      </c>
    </row>
    <row r="11" spans="1:23" ht="12.75">
      <c r="A11" s="56">
        <v>7</v>
      </c>
      <c r="B11" s="61" t="s">
        <v>151</v>
      </c>
      <c r="C11" s="61">
        <v>9</v>
      </c>
      <c r="D11" s="61">
        <v>8</v>
      </c>
      <c r="E11" s="61"/>
      <c r="F11" s="61">
        <v>2009</v>
      </c>
      <c r="G11" s="61" t="s">
        <v>152</v>
      </c>
      <c r="H11" s="81">
        <v>51734.77</v>
      </c>
      <c r="I11" s="72">
        <v>49979.77</v>
      </c>
      <c r="J11" s="72">
        <v>41757.77</v>
      </c>
      <c r="K11" s="72">
        <v>45396</v>
      </c>
      <c r="L11" s="72">
        <v>44436</v>
      </c>
      <c r="M11" s="72">
        <v>42434</v>
      </c>
      <c r="N11" s="72">
        <v>39272</v>
      </c>
      <c r="O11" s="72">
        <v>43791</v>
      </c>
      <c r="P11" s="72">
        <v>47942</v>
      </c>
      <c r="Q11" s="72">
        <v>48741</v>
      </c>
      <c r="R11" s="72">
        <v>48519</v>
      </c>
      <c r="S11" s="72">
        <v>48310</v>
      </c>
      <c r="T11" s="92">
        <f t="shared" si="0"/>
        <v>358801.31</v>
      </c>
      <c r="U11" s="73">
        <v>46204</v>
      </c>
      <c r="V11" s="73">
        <v>47355.72583333333</v>
      </c>
      <c r="W11" s="73">
        <f t="shared" si="1"/>
        <v>46026.10916666667</v>
      </c>
    </row>
    <row r="12" spans="1:23" ht="12.75">
      <c r="A12" s="59">
        <v>8</v>
      </c>
      <c r="B12" s="61" t="s">
        <v>153</v>
      </c>
      <c r="C12" s="61">
        <v>9</v>
      </c>
      <c r="D12" s="61">
        <v>6</v>
      </c>
      <c r="E12" s="61" t="s">
        <v>141</v>
      </c>
      <c r="F12" s="61">
        <v>2009</v>
      </c>
      <c r="G12" s="61" t="s">
        <v>154</v>
      </c>
      <c r="H12" s="81">
        <v>38776.65</v>
      </c>
      <c r="I12" s="72">
        <v>37326.65</v>
      </c>
      <c r="J12" s="72">
        <v>31139.65</v>
      </c>
      <c r="K12" s="72">
        <v>34296</v>
      </c>
      <c r="L12" s="72">
        <v>31695</v>
      </c>
      <c r="M12" s="72">
        <v>30261</v>
      </c>
      <c r="N12" s="72">
        <v>29049</v>
      </c>
      <c r="O12" s="72">
        <v>31763</v>
      </c>
      <c r="P12" s="72">
        <v>33658</v>
      </c>
      <c r="Q12" s="72">
        <v>33341</v>
      </c>
      <c r="R12" s="72">
        <v>34959</v>
      </c>
      <c r="S12" s="72">
        <v>33546</v>
      </c>
      <c r="T12" s="92">
        <f t="shared" si="0"/>
        <v>264306.95</v>
      </c>
      <c r="U12" s="73">
        <v>35182</v>
      </c>
      <c r="V12" s="73">
        <v>35442.79294117647</v>
      </c>
      <c r="W12" s="73">
        <f t="shared" si="1"/>
        <v>33317.57916666667</v>
      </c>
    </row>
    <row r="13" spans="1:23" ht="12.75">
      <c r="A13" s="56">
        <v>9</v>
      </c>
      <c r="B13" s="61" t="s">
        <v>155</v>
      </c>
      <c r="C13" s="61">
        <v>5</v>
      </c>
      <c r="D13" s="61">
        <v>15</v>
      </c>
      <c r="E13" s="61" t="s">
        <v>141</v>
      </c>
      <c r="F13" s="61">
        <v>2014</v>
      </c>
      <c r="G13" s="61" t="s">
        <v>156</v>
      </c>
      <c r="H13" s="81">
        <v>34271.4</v>
      </c>
      <c r="I13" s="72">
        <v>33180.4</v>
      </c>
      <c r="J13" s="72">
        <v>28054.4</v>
      </c>
      <c r="K13" s="72">
        <v>30953</v>
      </c>
      <c r="L13" s="72">
        <v>27925</v>
      </c>
      <c r="M13" s="72">
        <v>27087</v>
      </c>
      <c r="N13" s="72">
        <v>28469</v>
      </c>
      <c r="O13" s="72">
        <v>29210</v>
      </c>
      <c r="P13" s="72">
        <v>30781</v>
      </c>
      <c r="Q13" s="72">
        <v>31150</v>
      </c>
      <c r="R13" s="72">
        <v>32697</v>
      </c>
      <c r="S13" s="72">
        <v>31709</v>
      </c>
      <c r="T13" s="92">
        <f t="shared" si="0"/>
        <v>239150.2</v>
      </c>
      <c r="U13" s="73">
        <v>33405</v>
      </c>
      <c r="V13" s="73">
        <v>31705.401666666672</v>
      </c>
      <c r="W13" s="73">
        <f t="shared" si="1"/>
        <v>30457.266666666666</v>
      </c>
    </row>
    <row r="14" spans="1:23" ht="12.75">
      <c r="A14" s="59">
        <v>10</v>
      </c>
      <c r="B14" s="61" t="s">
        <v>157</v>
      </c>
      <c r="C14" s="61">
        <v>5</v>
      </c>
      <c r="D14" s="61">
        <v>8</v>
      </c>
      <c r="E14" s="61" t="s">
        <v>141</v>
      </c>
      <c r="F14" s="61">
        <v>2012</v>
      </c>
      <c r="G14" s="61" t="s">
        <v>158</v>
      </c>
      <c r="H14" s="81">
        <v>17503.02</v>
      </c>
      <c r="I14" s="72">
        <v>16843.02</v>
      </c>
      <c r="J14" s="72">
        <v>15385.02</v>
      </c>
      <c r="K14" s="72">
        <v>15866</v>
      </c>
      <c r="L14" s="72">
        <v>14037</v>
      </c>
      <c r="M14" s="72">
        <v>13781</v>
      </c>
      <c r="N14" s="72">
        <v>14212</v>
      </c>
      <c r="O14" s="72">
        <v>15391</v>
      </c>
      <c r="P14" s="72">
        <v>15555</v>
      </c>
      <c r="Q14" s="72">
        <v>15844</v>
      </c>
      <c r="R14" s="72">
        <v>17221</v>
      </c>
      <c r="S14" s="72">
        <v>15924</v>
      </c>
      <c r="T14" s="92">
        <f t="shared" si="0"/>
        <v>123018.06</v>
      </c>
      <c r="U14" s="73">
        <v>16145</v>
      </c>
      <c r="V14" s="73">
        <v>16016.581249999997</v>
      </c>
      <c r="W14" s="73">
        <f t="shared" si="1"/>
        <v>15630.171666666667</v>
      </c>
    </row>
    <row r="15" spans="1:23" ht="12.75">
      <c r="A15" s="56">
        <v>11</v>
      </c>
      <c r="B15" s="61" t="s">
        <v>159</v>
      </c>
      <c r="C15" s="61">
        <v>5</v>
      </c>
      <c r="D15" s="61">
        <v>15</v>
      </c>
      <c r="E15" s="61" t="s">
        <v>141</v>
      </c>
      <c r="F15" s="61">
        <v>2012</v>
      </c>
      <c r="G15" s="61" t="s">
        <v>160</v>
      </c>
      <c r="H15" s="81">
        <v>33281.87</v>
      </c>
      <c r="I15" s="72">
        <v>31501.87</v>
      </c>
      <c r="J15" s="72">
        <v>27665.87</v>
      </c>
      <c r="K15" s="72">
        <v>30565</v>
      </c>
      <c r="L15" s="72">
        <v>27417</v>
      </c>
      <c r="M15" s="72">
        <v>26904</v>
      </c>
      <c r="N15" s="72">
        <v>26126</v>
      </c>
      <c r="O15" s="72">
        <v>27225</v>
      </c>
      <c r="P15" s="72">
        <v>28823</v>
      </c>
      <c r="Q15" s="72">
        <v>28736</v>
      </c>
      <c r="R15" s="72">
        <v>30709.2</v>
      </c>
      <c r="S15" s="72">
        <v>31226</v>
      </c>
      <c r="T15" s="92">
        <f t="shared" si="0"/>
        <v>230686.61</v>
      </c>
      <c r="U15" s="73">
        <v>31833</v>
      </c>
      <c r="V15" s="73">
        <v>30814.10083333333</v>
      </c>
      <c r="W15" s="73">
        <f t="shared" si="1"/>
        <v>29181.734166666665</v>
      </c>
    </row>
    <row r="16" spans="1:23" ht="12.75">
      <c r="A16" s="59">
        <v>12</v>
      </c>
      <c r="B16" s="61" t="s">
        <v>161</v>
      </c>
      <c r="C16" s="61">
        <v>5</v>
      </c>
      <c r="D16" s="61">
        <v>8</v>
      </c>
      <c r="E16" s="61"/>
      <c r="F16" s="61">
        <v>2011</v>
      </c>
      <c r="G16" s="61" t="s">
        <v>162</v>
      </c>
      <c r="H16" s="81">
        <v>17844.63</v>
      </c>
      <c r="I16" s="72">
        <v>17364.63</v>
      </c>
      <c r="J16" s="72">
        <v>14566.63</v>
      </c>
      <c r="K16" s="72">
        <v>15816</v>
      </c>
      <c r="L16" s="72">
        <v>14497</v>
      </c>
      <c r="M16" s="72">
        <v>14281</v>
      </c>
      <c r="N16" s="72">
        <v>13402</v>
      </c>
      <c r="O16" s="72">
        <v>14721</v>
      </c>
      <c r="P16" s="72">
        <v>15441</v>
      </c>
      <c r="Q16" s="72">
        <v>15443</v>
      </c>
      <c r="R16" s="72">
        <v>15798</v>
      </c>
      <c r="S16" s="72">
        <v>15880</v>
      </c>
      <c r="T16" s="92">
        <f t="shared" si="0"/>
        <v>122492.89</v>
      </c>
      <c r="U16" s="73">
        <v>17078</v>
      </c>
      <c r="V16" s="73">
        <v>16775.290250000002</v>
      </c>
      <c r="W16" s="73">
        <f t="shared" si="1"/>
        <v>15421.240833333335</v>
      </c>
    </row>
    <row r="17" spans="1:23" ht="12.75">
      <c r="A17" s="56">
        <v>13</v>
      </c>
      <c r="B17" s="60" t="s">
        <v>163</v>
      </c>
      <c r="C17" s="61">
        <v>9</v>
      </c>
      <c r="D17" s="61">
        <v>6</v>
      </c>
      <c r="E17" s="61"/>
      <c r="F17" s="61">
        <v>2011</v>
      </c>
      <c r="G17" s="61" t="s">
        <v>164</v>
      </c>
      <c r="H17" s="82">
        <v>38045.17</v>
      </c>
      <c r="I17" s="72">
        <v>36437.17</v>
      </c>
      <c r="J17" s="72">
        <v>31159.17</v>
      </c>
      <c r="K17" s="72">
        <v>33327</v>
      </c>
      <c r="L17" s="72">
        <v>29708</v>
      </c>
      <c r="M17" s="72">
        <v>29042</v>
      </c>
      <c r="N17" s="72">
        <v>27752</v>
      </c>
      <c r="O17" s="72">
        <v>30671</v>
      </c>
      <c r="P17" s="72">
        <v>32676</v>
      </c>
      <c r="Q17" s="72">
        <v>32444</v>
      </c>
      <c r="R17" s="72">
        <v>32444</v>
      </c>
      <c r="S17" s="72">
        <v>34715</v>
      </c>
      <c r="T17" s="92">
        <f t="shared" si="0"/>
        <v>256141.51</v>
      </c>
      <c r="U17" s="73">
        <v>35177</v>
      </c>
      <c r="V17" s="73">
        <v>33634.44908333333</v>
      </c>
      <c r="W17" s="73">
        <f t="shared" si="1"/>
        <v>32368.375833333335</v>
      </c>
    </row>
    <row r="18" spans="1:23" ht="12.75">
      <c r="A18" s="59">
        <v>14</v>
      </c>
      <c r="B18" s="60" t="s">
        <v>165</v>
      </c>
      <c r="C18" s="61">
        <v>9</v>
      </c>
      <c r="D18" s="61">
        <v>12</v>
      </c>
      <c r="E18" s="61"/>
      <c r="F18" s="61">
        <v>2009</v>
      </c>
      <c r="G18" s="61" t="s">
        <v>166</v>
      </c>
      <c r="H18" s="81">
        <v>79508.52</v>
      </c>
      <c r="I18" s="72">
        <v>75113.52</v>
      </c>
      <c r="J18" s="72">
        <v>64254.52</v>
      </c>
      <c r="K18" s="72">
        <v>68943</v>
      </c>
      <c r="L18" s="72">
        <v>63114</v>
      </c>
      <c r="M18" s="72">
        <v>60670</v>
      </c>
      <c r="N18" s="72">
        <v>59212</v>
      </c>
      <c r="O18" s="72">
        <v>62976</v>
      </c>
      <c r="P18" s="72">
        <v>66444</v>
      </c>
      <c r="Q18" s="72">
        <v>69887</v>
      </c>
      <c r="R18" s="72">
        <v>73415</v>
      </c>
      <c r="S18" s="72">
        <v>71181</v>
      </c>
      <c r="T18" s="92">
        <f t="shared" si="0"/>
        <v>533791.56</v>
      </c>
      <c r="U18" s="73">
        <v>70750</v>
      </c>
      <c r="V18" s="73">
        <v>69739.2675</v>
      </c>
      <c r="W18" s="73">
        <f t="shared" si="1"/>
        <v>67893.21333333333</v>
      </c>
    </row>
    <row r="19" spans="1:23" ht="12.75">
      <c r="A19" s="56">
        <v>15</v>
      </c>
      <c r="B19" s="60" t="s">
        <v>167</v>
      </c>
      <c r="C19" s="61">
        <v>5</v>
      </c>
      <c r="D19" s="61">
        <v>7</v>
      </c>
      <c r="E19" s="61"/>
      <c r="F19" s="61">
        <v>2009</v>
      </c>
      <c r="G19" s="61" t="s">
        <v>168</v>
      </c>
      <c r="H19" s="81">
        <v>15132.16</v>
      </c>
      <c r="I19" s="72">
        <v>14142.16</v>
      </c>
      <c r="J19" s="72">
        <v>12134.16</v>
      </c>
      <c r="K19" s="72">
        <v>12982</v>
      </c>
      <c r="L19" s="72">
        <v>12413</v>
      </c>
      <c r="M19" s="72">
        <v>11942</v>
      </c>
      <c r="N19" s="72">
        <v>12233</v>
      </c>
      <c r="O19" s="72">
        <v>11731</v>
      </c>
      <c r="P19" s="72">
        <v>12691</v>
      </c>
      <c r="Q19" s="72">
        <v>13382</v>
      </c>
      <c r="R19" s="72">
        <v>13742</v>
      </c>
      <c r="S19" s="72">
        <v>13563</v>
      </c>
      <c r="T19" s="92">
        <f t="shared" si="0"/>
        <v>102709.48</v>
      </c>
      <c r="U19" s="73">
        <v>13726</v>
      </c>
      <c r="V19" s="73">
        <v>13945.134333333335</v>
      </c>
      <c r="W19" s="73">
        <f t="shared" si="1"/>
        <v>13007.289999999999</v>
      </c>
    </row>
    <row r="20" spans="1:23" ht="12.75">
      <c r="A20" s="59">
        <v>16</v>
      </c>
      <c r="B20" s="60" t="s">
        <v>169</v>
      </c>
      <c r="C20" s="61">
        <v>5</v>
      </c>
      <c r="D20" s="61">
        <v>15</v>
      </c>
      <c r="E20" s="61"/>
      <c r="F20" s="61">
        <v>2009</v>
      </c>
      <c r="G20" s="61" t="s">
        <v>170</v>
      </c>
      <c r="H20" s="81">
        <v>35697.24</v>
      </c>
      <c r="I20" s="72">
        <v>34656.24</v>
      </c>
      <c r="J20" s="72">
        <v>30610.24</v>
      </c>
      <c r="K20" s="72">
        <v>32305</v>
      </c>
      <c r="L20" s="72">
        <v>29433</v>
      </c>
      <c r="M20" s="72">
        <v>28623</v>
      </c>
      <c r="N20" s="72">
        <v>26947</v>
      </c>
      <c r="O20" s="72">
        <v>29582</v>
      </c>
      <c r="P20" s="72">
        <v>31804</v>
      </c>
      <c r="Q20" s="72">
        <v>30749</v>
      </c>
      <c r="R20" s="72">
        <v>30749.2</v>
      </c>
      <c r="S20" s="72">
        <v>31499</v>
      </c>
      <c r="T20" s="92">
        <f t="shared" si="0"/>
        <v>247853.72</v>
      </c>
      <c r="U20" s="73">
        <v>32451</v>
      </c>
      <c r="V20" s="73">
        <v>32834.196083333336</v>
      </c>
      <c r="W20" s="73">
        <f t="shared" si="1"/>
        <v>31054.576666666664</v>
      </c>
    </row>
    <row r="21" spans="1:23" ht="12.75">
      <c r="A21" s="56">
        <v>17</v>
      </c>
      <c r="B21" s="60" t="s">
        <v>171</v>
      </c>
      <c r="C21" s="61">
        <v>5</v>
      </c>
      <c r="D21" s="61">
        <v>7</v>
      </c>
      <c r="E21" s="61"/>
      <c r="F21" s="61">
        <v>2010</v>
      </c>
      <c r="G21" s="61" t="s">
        <v>172</v>
      </c>
      <c r="H21" s="81">
        <v>13852.6</v>
      </c>
      <c r="I21" s="72">
        <v>13863.6</v>
      </c>
      <c r="J21" s="72">
        <v>12368.6</v>
      </c>
      <c r="K21" s="72">
        <v>12368</v>
      </c>
      <c r="L21" s="72">
        <v>11182</v>
      </c>
      <c r="M21" s="72">
        <v>11093</v>
      </c>
      <c r="N21" s="72">
        <v>11303</v>
      </c>
      <c r="O21" s="72">
        <v>11881</v>
      </c>
      <c r="P21" s="72">
        <v>12668</v>
      </c>
      <c r="Q21" s="72">
        <v>12683</v>
      </c>
      <c r="R21" s="72">
        <v>12652</v>
      </c>
      <c r="S21" s="72">
        <v>12500</v>
      </c>
      <c r="T21" s="92">
        <f t="shared" si="0"/>
        <v>97911.8</v>
      </c>
      <c r="U21" s="73">
        <v>11719</v>
      </c>
      <c r="V21" s="73">
        <v>12610.571916666668</v>
      </c>
      <c r="W21" s="73">
        <f t="shared" si="1"/>
        <v>12367.9</v>
      </c>
    </row>
    <row r="22" spans="1:23" ht="12.75">
      <c r="A22" s="59">
        <v>18</v>
      </c>
      <c r="B22" s="60" t="s">
        <v>173</v>
      </c>
      <c r="C22" s="61">
        <v>5</v>
      </c>
      <c r="D22" s="61">
        <v>4</v>
      </c>
      <c r="E22" s="61" t="s">
        <v>141</v>
      </c>
      <c r="F22" s="61">
        <v>2012</v>
      </c>
      <c r="G22" s="61" t="s">
        <v>174</v>
      </c>
      <c r="H22" s="82">
        <v>7845.75</v>
      </c>
      <c r="I22" s="72">
        <v>7865.75</v>
      </c>
      <c r="J22" s="72">
        <v>7117.75</v>
      </c>
      <c r="K22" s="72">
        <v>7192</v>
      </c>
      <c r="L22" s="72">
        <v>6743</v>
      </c>
      <c r="M22" s="72">
        <v>7002</v>
      </c>
      <c r="N22" s="72">
        <v>6773</v>
      </c>
      <c r="O22" s="72">
        <v>7245</v>
      </c>
      <c r="P22" s="107" t="s">
        <v>245</v>
      </c>
      <c r="Q22" s="107" t="s">
        <v>245</v>
      </c>
      <c r="R22" s="107" t="s">
        <v>245</v>
      </c>
      <c r="S22" s="107" t="s">
        <v>245</v>
      </c>
      <c r="T22" s="92">
        <f t="shared" si="0"/>
        <v>57784.25</v>
      </c>
      <c r="U22" s="73">
        <v>7610</v>
      </c>
      <c r="V22" s="73">
        <v>7856.028333333333</v>
      </c>
      <c r="W22" s="73">
        <f t="shared" si="1"/>
        <v>7223.03125</v>
      </c>
    </row>
    <row r="23" spans="1:23" ht="12.75">
      <c r="A23" s="56">
        <v>19</v>
      </c>
      <c r="B23" s="60" t="s">
        <v>175</v>
      </c>
      <c r="C23" s="61">
        <v>9</v>
      </c>
      <c r="D23" s="61">
        <v>7</v>
      </c>
      <c r="E23" s="61" t="s">
        <v>141</v>
      </c>
      <c r="F23" s="61">
        <v>2010</v>
      </c>
      <c r="G23" s="61" t="s">
        <v>176</v>
      </c>
      <c r="H23" s="81">
        <v>49256.01</v>
      </c>
      <c r="I23" s="72">
        <v>47265.01</v>
      </c>
      <c r="J23" s="72">
        <v>40009.01</v>
      </c>
      <c r="K23" s="72">
        <v>43168</v>
      </c>
      <c r="L23" s="72">
        <v>41739</v>
      </c>
      <c r="M23" s="72">
        <v>40374</v>
      </c>
      <c r="N23" s="72">
        <v>35985</v>
      </c>
      <c r="O23" s="72">
        <v>38159</v>
      </c>
      <c r="P23" s="72">
        <v>40560</v>
      </c>
      <c r="Q23" s="72">
        <v>40987</v>
      </c>
      <c r="R23" s="72">
        <v>41055</v>
      </c>
      <c r="S23" s="72">
        <v>42735</v>
      </c>
      <c r="T23" s="92">
        <f t="shared" si="0"/>
        <v>335955.03</v>
      </c>
      <c r="U23" s="73">
        <v>43635</v>
      </c>
      <c r="V23" s="73">
        <v>44383.82166666666</v>
      </c>
      <c r="W23" s="73">
        <f t="shared" si="1"/>
        <v>41774.33583333334</v>
      </c>
    </row>
    <row r="24" spans="1:23" ht="12.75">
      <c r="A24" s="59">
        <v>20</v>
      </c>
      <c r="B24" s="60" t="s">
        <v>177</v>
      </c>
      <c r="C24" s="61">
        <v>9</v>
      </c>
      <c r="D24" s="61">
        <v>8</v>
      </c>
      <c r="E24" s="61"/>
      <c r="F24" s="61">
        <v>2012</v>
      </c>
      <c r="G24" s="61" t="s">
        <v>178</v>
      </c>
      <c r="H24" s="81">
        <v>48485.83</v>
      </c>
      <c r="I24" s="72">
        <v>46728.83</v>
      </c>
      <c r="J24" s="72">
        <v>43811.83</v>
      </c>
      <c r="K24" s="72">
        <v>43599</v>
      </c>
      <c r="L24" s="72">
        <v>41342</v>
      </c>
      <c r="M24" s="72">
        <v>40461</v>
      </c>
      <c r="N24" s="72">
        <v>36896</v>
      </c>
      <c r="O24" s="72">
        <v>39598</v>
      </c>
      <c r="P24" s="72">
        <v>42358</v>
      </c>
      <c r="Q24" s="72">
        <v>44679</v>
      </c>
      <c r="R24" s="72">
        <v>44698</v>
      </c>
      <c r="S24" s="72">
        <v>45196</v>
      </c>
      <c r="T24" s="92">
        <f t="shared" si="0"/>
        <v>340922.49</v>
      </c>
      <c r="U24" s="73">
        <v>45236</v>
      </c>
      <c r="V24" s="73">
        <v>45076.807499999995</v>
      </c>
      <c r="W24" s="73">
        <f t="shared" si="1"/>
        <v>43154.4575</v>
      </c>
    </row>
    <row r="25" spans="1:23" ht="12.75">
      <c r="A25" s="56">
        <v>21</v>
      </c>
      <c r="B25" s="60" t="s">
        <v>179</v>
      </c>
      <c r="C25" s="61">
        <v>5</v>
      </c>
      <c r="D25" s="61">
        <v>30</v>
      </c>
      <c r="E25" s="61"/>
      <c r="F25" s="61">
        <v>2011</v>
      </c>
      <c r="G25" s="61" t="s">
        <v>180</v>
      </c>
      <c r="H25" s="81">
        <v>68797.53</v>
      </c>
      <c r="I25" s="72">
        <v>65313.53</v>
      </c>
      <c r="J25" s="72">
        <v>56621.53</v>
      </c>
      <c r="K25" s="72">
        <v>61130</v>
      </c>
      <c r="L25" s="72">
        <v>55044</v>
      </c>
      <c r="M25" s="72">
        <v>53902</v>
      </c>
      <c r="N25" s="72">
        <v>51028</v>
      </c>
      <c r="O25" s="72">
        <v>54367</v>
      </c>
      <c r="P25" s="72">
        <v>60070</v>
      </c>
      <c r="Q25" s="72">
        <v>60565</v>
      </c>
      <c r="R25" s="72">
        <v>64404</v>
      </c>
      <c r="S25" s="72">
        <v>62366</v>
      </c>
      <c r="T25" s="92">
        <f t="shared" si="0"/>
        <v>466203.58999999997</v>
      </c>
      <c r="U25" s="73">
        <v>63163</v>
      </c>
      <c r="V25" s="73">
        <v>61212.506583333336</v>
      </c>
      <c r="W25" s="73">
        <f t="shared" si="1"/>
        <v>59467.3825</v>
      </c>
    </row>
    <row r="26" spans="1:23" ht="12.75">
      <c r="A26" s="59">
        <v>22</v>
      </c>
      <c r="B26" s="61" t="s">
        <v>181</v>
      </c>
      <c r="C26" s="61">
        <v>9</v>
      </c>
      <c r="D26" s="61">
        <v>8</v>
      </c>
      <c r="E26" s="61"/>
      <c r="F26" s="61">
        <v>2012</v>
      </c>
      <c r="G26" s="61" t="s">
        <v>182</v>
      </c>
      <c r="H26" s="81">
        <v>53113.55</v>
      </c>
      <c r="I26" s="72">
        <v>50145.55</v>
      </c>
      <c r="J26" s="72">
        <v>41621.55</v>
      </c>
      <c r="K26" s="72">
        <v>45120</v>
      </c>
      <c r="L26" s="72">
        <v>42480</v>
      </c>
      <c r="M26" s="72">
        <v>41216</v>
      </c>
      <c r="N26" s="72">
        <v>38324</v>
      </c>
      <c r="O26" s="72">
        <v>41475</v>
      </c>
      <c r="P26" s="72">
        <v>44136</v>
      </c>
      <c r="Q26" s="72">
        <v>45885</v>
      </c>
      <c r="R26" s="72">
        <v>47264</v>
      </c>
      <c r="S26" s="72">
        <v>47000</v>
      </c>
      <c r="T26" s="92">
        <f t="shared" si="0"/>
        <v>353495.65</v>
      </c>
      <c r="U26" s="73">
        <v>48475</v>
      </c>
      <c r="V26" s="73">
        <v>46795.010500000004</v>
      </c>
      <c r="W26" s="73">
        <f t="shared" si="1"/>
        <v>44815.05416666667</v>
      </c>
    </row>
    <row r="27" spans="1:23" ht="12.75">
      <c r="A27" s="56">
        <v>23</v>
      </c>
      <c r="B27" s="61" t="s">
        <v>183</v>
      </c>
      <c r="C27" s="61">
        <v>9</v>
      </c>
      <c r="D27" s="61">
        <v>10</v>
      </c>
      <c r="E27" s="61" t="s">
        <v>141</v>
      </c>
      <c r="F27" s="61">
        <v>2014</v>
      </c>
      <c r="G27" s="61" t="s">
        <v>184</v>
      </c>
      <c r="H27" s="81">
        <v>67873.42</v>
      </c>
      <c r="I27" s="72">
        <v>64382.42</v>
      </c>
      <c r="J27" s="72">
        <v>55152.42</v>
      </c>
      <c r="K27" s="72">
        <v>56454</v>
      </c>
      <c r="L27" s="72">
        <v>55290</v>
      </c>
      <c r="M27" s="72">
        <v>53346</v>
      </c>
      <c r="N27" s="72">
        <v>48871</v>
      </c>
      <c r="O27" s="72">
        <v>53826</v>
      </c>
      <c r="P27" s="72">
        <v>57346</v>
      </c>
      <c r="Q27" s="72">
        <v>57879</v>
      </c>
      <c r="R27" s="72">
        <v>59840</v>
      </c>
      <c r="S27" s="72">
        <v>59902</v>
      </c>
      <c r="T27" s="92">
        <f t="shared" si="0"/>
        <v>455195.26</v>
      </c>
      <c r="U27" s="73">
        <v>59551</v>
      </c>
      <c r="V27" s="73">
        <v>60215.31983333334</v>
      </c>
      <c r="W27" s="73">
        <f t="shared" si="1"/>
        <v>57513.52166666667</v>
      </c>
    </row>
    <row r="28" spans="1:23" ht="12.75">
      <c r="A28" s="59">
        <v>24</v>
      </c>
      <c r="B28" s="61" t="s">
        <v>185</v>
      </c>
      <c r="C28" s="61">
        <v>5</v>
      </c>
      <c r="D28" s="61">
        <v>15</v>
      </c>
      <c r="E28" s="61"/>
      <c r="F28" s="61">
        <v>2009</v>
      </c>
      <c r="G28" s="61" t="s">
        <v>186</v>
      </c>
      <c r="H28" s="81">
        <v>35108.96</v>
      </c>
      <c r="I28" s="72">
        <v>33380.96</v>
      </c>
      <c r="J28" s="72">
        <v>28539.96</v>
      </c>
      <c r="K28" s="72">
        <v>30597</v>
      </c>
      <c r="L28" s="72">
        <v>29009</v>
      </c>
      <c r="M28" s="72">
        <v>27590</v>
      </c>
      <c r="N28" s="72">
        <v>28437</v>
      </c>
      <c r="O28" s="72">
        <v>29043</v>
      </c>
      <c r="P28" s="72">
        <v>30747</v>
      </c>
      <c r="Q28" s="72">
        <v>30183</v>
      </c>
      <c r="R28" s="72">
        <v>32300</v>
      </c>
      <c r="S28" s="72">
        <v>32073</v>
      </c>
      <c r="T28" s="92">
        <f t="shared" si="0"/>
        <v>241705.88</v>
      </c>
      <c r="U28" s="73">
        <v>30859</v>
      </c>
      <c r="V28" s="73">
        <v>31435.874833333335</v>
      </c>
      <c r="W28" s="73">
        <f t="shared" si="1"/>
        <v>30584.073333333334</v>
      </c>
    </row>
    <row r="29" spans="1:23" ht="12.75">
      <c r="A29" s="56">
        <v>25</v>
      </c>
      <c r="B29" s="61" t="s">
        <v>187</v>
      </c>
      <c r="C29" s="61">
        <v>5</v>
      </c>
      <c r="D29" s="61">
        <v>8</v>
      </c>
      <c r="E29" s="61" t="s">
        <v>141</v>
      </c>
      <c r="F29" s="61">
        <v>2009</v>
      </c>
      <c r="G29" s="61" t="s">
        <v>188</v>
      </c>
      <c r="H29" s="81">
        <v>16251</v>
      </c>
      <c r="I29" s="72">
        <v>16563.8</v>
      </c>
      <c r="J29" s="72">
        <v>15165.8</v>
      </c>
      <c r="K29" s="72">
        <v>15056</v>
      </c>
      <c r="L29" s="72">
        <v>14537</v>
      </c>
      <c r="M29" s="72">
        <v>14581</v>
      </c>
      <c r="N29" s="72">
        <v>15482</v>
      </c>
      <c r="O29" s="72">
        <v>15611</v>
      </c>
      <c r="P29" s="72">
        <v>16425</v>
      </c>
      <c r="Q29" s="72">
        <v>16507</v>
      </c>
      <c r="R29" s="72">
        <v>17315</v>
      </c>
      <c r="S29" s="72">
        <v>16898</v>
      </c>
      <c r="T29" s="92">
        <f t="shared" si="0"/>
        <v>123247.6</v>
      </c>
      <c r="U29" s="73">
        <v>15793</v>
      </c>
      <c r="V29" s="73">
        <v>15951.117083333336</v>
      </c>
      <c r="W29" s="73">
        <f t="shared" si="1"/>
        <v>15866.050000000001</v>
      </c>
    </row>
    <row r="30" spans="1:23" ht="12.75">
      <c r="A30" s="59">
        <v>26</v>
      </c>
      <c r="B30" s="62" t="s">
        <v>189</v>
      </c>
      <c r="C30" s="61">
        <v>5</v>
      </c>
      <c r="D30" s="61">
        <v>12</v>
      </c>
      <c r="E30" s="61"/>
      <c r="F30" s="61">
        <v>2009</v>
      </c>
      <c r="G30" s="61" t="s">
        <v>190</v>
      </c>
      <c r="H30" s="81">
        <v>27641.94</v>
      </c>
      <c r="I30" s="72">
        <v>27241.94</v>
      </c>
      <c r="J30" s="72">
        <v>23505.94</v>
      </c>
      <c r="K30" s="72">
        <v>24460</v>
      </c>
      <c r="L30" s="72">
        <v>22082</v>
      </c>
      <c r="M30" s="72">
        <v>21780</v>
      </c>
      <c r="N30" s="72">
        <v>20352</v>
      </c>
      <c r="O30" s="72">
        <v>21485</v>
      </c>
      <c r="P30" s="72">
        <v>22664</v>
      </c>
      <c r="Q30" s="72">
        <v>24402</v>
      </c>
      <c r="R30" s="72">
        <v>26010</v>
      </c>
      <c r="S30" s="72">
        <v>25492</v>
      </c>
      <c r="T30" s="92">
        <f t="shared" si="0"/>
        <v>188548.82</v>
      </c>
      <c r="U30" s="73">
        <v>25142</v>
      </c>
      <c r="V30" s="73">
        <v>24913.2075</v>
      </c>
      <c r="W30" s="73">
        <f t="shared" si="1"/>
        <v>23926.40166666667</v>
      </c>
    </row>
    <row r="31" spans="1:23" ht="12.75">
      <c r="A31" s="56">
        <v>27</v>
      </c>
      <c r="B31" s="61" t="s">
        <v>191</v>
      </c>
      <c r="C31" s="61">
        <v>9</v>
      </c>
      <c r="D31" s="61"/>
      <c r="E31" s="61"/>
      <c r="F31" s="61">
        <v>2012</v>
      </c>
      <c r="G31" s="61" t="s">
        <v>192</v>
      </c>
      <c r="H31" s="81">
        <v>45891.28</v>
      </c>
      <c r="I31" s="72">
        <v>44226.28</v>
      </c>
      <c r="J31" s="72">
        <v>37770.28</v>
      </c>
      <c r="K31" s="72">
        <v>40385</v>
      </c>
      <c r="L31" s="72">
        <v>38687</v>
      </c>
      <c r="M31" s="72">
        <v>36449</v>
      </c>
      <c r="N31" s="72">
        <v>34711</v>
      </c>
      <c r="O31" s="72">
        <v>38690</v>
      </c>
      <c r="P31" s="72">
        <v>40762</v>
      </c>
      <c r="Q31" s="72">
        <v>40386</v>
      </c>
      <c r="R31" s="72">
        <v>42559</v>
      </c>
      <c r="S31" s="72">
        <v>41541</v>
      </c>
      <c r="T31" s="92">
        <f t="shared" si="0"/>
        <v>316809.83999999997</v>
      </c>
      <c r="U31" s="73">
        <v>42169</v>
      </c>
      <c r="V31" s="73">
        <v>41951.70500000001</v>
      </c>
      <c r="W31" s="73">
        <f t="shared" si="1"/>
        <v>40171.486666666664</v>
      </c>
    </row>
    <row r="32" spans="1:23" ht="12.75">
      <c r="A32" s="59">
        <v>28</v>
      </c>
      <c r="B32" s="62" t="s">
        <v>193</v>
      </c>
      <c r="C32" s="61">
        <v>5</v>
      </c>
      <c r="D32" s="61">
        <v>7</v>
      </c>
      <c r="E32" s="61" t="s">
        <v>141</v>
      </c>
      <c r="F32" s="61">
        <v>2009</v>
      </c>
      <c r="G32" s="61" t="s">
        <v>194</v>
      </c>
      <c r="H32" s="81">
        <v>11965</v>
      </c>
      <c r="I32" s="72">
        <v>11465</v>
      </c>
      <c r="J32" s="72">
        <v>10215</v>
      </c>
      <c r="K32" s="72">
        <v>10790</v>
      </c>
      <c r="L32" s="72">
        <v>9360</v>
      </c>
      <c r="M32" s="72">
        <v>8937</v>
      </c>
      <c r="N32" s="72">
        <v>10307</v>
      </c>
      <c r="O32" s="72">
        <v>9348</v>
      </c>
      <c r="P32" s="72">
        <v>9870</v>
      </c>
      <c r="Q32" s="72">
        <v>10160</v>
      </c>
      <c r="R32" s="72">
        <v>10901</v>
      </c>
      <c r="S32" s="72">
        <v>10306</v>
      </c>
      <c r="T32" s="92">
        <f t="shared" si="0"/>
        <v>82387</v>
      </c>
      <c r="U32" s="73">
        <v>10538</v>
      </c>
      <c r="V32" s="73">
        <v>10655.514666666666</v>
      </c>
      <c r="W32" s="73">
        <f t="shared" si="1"/>
        <v>10302</v>
      </c>
    </row>
    <row r="33" spans="1:23" ht="12.75">
      <c r="A33" s="56">
        <v>29</v>
      </c>
      <c r="B33" s="62" t="s">
        <v>195</v>
      </c>
      <c r="C33" s="61">
        <v>5</v>
      </c>
      <c r="D33" s="61">
        <v>15</v>
      </c>
      <c r="E33" s="61"/>
      <c r="F33" s="61">
        <v>2011</v>
      </c>
      <c r="G33" s="61" t="s">
        <v>196</v>
      </c>
      <c r="H33" s="81">
        <v>36545.51</v>
      </c>
      <c r="I33" s="72">
        <v>35212.51</v>
      </c>
      <c r="J33" s="72">
        <v>30365.51</v>
      </c>
      <c r="K33" s="72">
        <v>33484</v>
      </c>
      <c r="L33" s="72">
        <v>29449</v>
      </c>
      <c r="M33" s="72">
        <v>28166</v>
      </c>
      <c r="N33" s="72">
        <v>29413</v>
      </c>
      <c r="O33" s="72">
        <v>29756</v>
      </c>
      <c r="P33" s="72">
        <v>30265</v>
      </c>
      <c r="Q33" s="72">
        <v>35882</v>
      </c>
      <c r="R33" s="72">
        <v>33447</v>
      </c>
      <c r="S33" s="72">
        <v>32969</v>
      </c>
      <c r="T33" s="92">
        <f t="shared" si="0"/>
        <v>252391.53</v>
      </c>
      <c r="U33" s="73">
        <v>33098</v>
      </c>
      <c r="V33" s="73">
        <v>32809.067416666665</v>
      </c>
      <c r="W33" s="73">
        <f t="shared" si="1"/>
        <v>32079.54416666667</v>
      </c>
    </row>
    <row r="34" spans="1:23" ht="12.75">
      <c r="A34" s="59">
        <v>30</v>
      </c>
      <c r="B34" s="61" t="s">
        <v>48</v>
      </c>
      <c r="C34" s="61">
        <v>10</v>
      </c>
      <c r="D34" s="61">
        <v>3</v>
      </c>
      <c r="E34" s="61"/>
      <c r="F34" s="61">
        <v>2010</v>
      </c>
      <c r="G34" s="61" t="s">
        <v>197</v>
      </c>
      <c r="H34" s="81">
        <v>21698.8</v>
      </c>
      <c r="I34" s="72">
        <v>20675.8</v>
      </c>
      <c r="J34" s="72">
        <v>17611.8</v>
      </c>
      <c r="K34" s="72">
        <v>18711</v>
      </c>
      <c r="L34" s="72">
        <v>19333</v>
      </c>
      <c r="M34" s="72">
        <v>16871</v>
      </c>
      <c r="N34" s="72">
        <v>15553</v>
      </c>
      <c r="O34" s="72">
        <v>20406</v>
      </c>
      <c r="P34" s="72">
        <v>20829</v>
      </c>
      <c r="Q34" s="72">
        <v>21081</v>
      </c>
      <c r="R34" s="72">
        <v>20638</v>
      </c>
      <c r="S34" s="72">
        <v>20796</v>
      </c>
      <c r="T34" s="92">
        <f t="shared" si="0"/>
        <v>150860.4</v>
      </c>
      <c r="U34" s="73">
        <v>18505</v>
      </c>
      <c r="V34" s="73">
        <v>19478.50525</v>
      </c>
      <c r="W34" s="73">
        <f t="shared" si="1"/>
        <v>19517.033333333333</v>
      </c>
    </row>
    <row r="35" spans="1:23" ht="13.5" thickBot="1">
      <c r="A35" s="56">
        <v>31</v>
      </c>
      <c r="B35" s="62" t="s">
        <v>198</v>
      </c>
      <c r="C35" s="61">
        <v>5</v>
      </c>
      <c r="D35" s="61">
        <v>7</v>
      </c>
      <c r="E35" s="61" t="s">
        <v>141</v>
      </c>
      <c r="F35" s="61">
        <v>2012</v>
      </c>
      <c r="G35" s="61" t="s">
        <v>199</v>
      </c>
      <c r="H35" s="83">
        <v>14227.08</v>
      </c>
      <c r="I35" s="72">
        <v>13407.08</v>
      </c>
      <c r="J35" s="72">
        <v>11769.08</v>
      </c>
      <c r="K35" s="72">
        <v>12476</v>
      </c>
      <c r="L35" s="72">
        <v>12037</v>
      </c>
      <c r="M35" s="72">
        <v>11756</v>
      </c>
      <c r="N35" s="72">
        <v>11967</v>
      </c>
      <c r="O35" s="72">
        <v>12666</v>
      </c>
      <c r="P35" s="72">
        <v>13765</v>
      </c>
      <c r="Q35" s="72">
        <v>12881</v>
      </c>
      <c r="R35" s="72">
        <v>13336</v>
      </c>
      <c r="S35" s="72">
        <v>13517</v>
      </c>
      <c r="T35" s="92">
        <f t="shared" si="0"/>
        <v>100305.23999999999</v>
      </c>
      <c r="U35" s="73">
        <v>12856</v>
      </c>
      <c r="V35" s="73">
        <v>12962.636666666665</v>
      </c>
      <c r="W35" s="73">
        <f t="shared" si="1"/>
        <v>12817.019999999999</v>
      </c>
    </row>
    <row r="36" spans="1:23" ht="12.75">
      <c r="A36" s="59">
        <v>32</v>
      </c>
      <c r="B36" s="62" t="s">
        <v>200</v>
      </c>
      <c r="C36" s="61">
        <v>9</v>
      </c>
      <c r="D36" s="61">
        <v>8</v>
      </c>
      <c r="E36" s="61"/>
      <c r="F36" s="61">
        <v>2009</v>
      </c>
      <c r="G36" s="61" t="s">
        <v>201</v>
      </c>
      <c r="H36" s="80">
        <v>45831</v>
      </c>
      <c r="I36" s="72">
        <v>41040</v>
      </c>
      <c r="J36" s="72">
        <v>36379</v>
      </c>
      <c r="K36" s="72">
        <v>39010</v>
      </c>
      <c r="L36" s="72">
        <v>38708</v>
      </c>
      <c r="M36" s="72">
        <v>35721</v>
      </c>
      <c r="N36" s="72">
        <v>35097</v>
      </c>
      <c r="O36" s="72">
        <v>35629</v>
      </c>
      <c r="P36" s="72">
        <v>37740</v>
      </c>
      <c r="Q36" s="72">
        <v>38697</v>
      </c>
      <c r="R36" s="72">
        <v>40155</v>
      </c>
      <c r="S36" s="72">
        <v>40173</v>
      </c>
      <c r="T36" s="92">
        <f t="shared" si="0"/>
        <v>307415</v>
      </c>
      <c r="U36" s="73">
        <v>39537</v>
      </c>
      <c r="V36" s="73">
        <v>39780.12916666667</v>
      </c>
      <c r="W36" s="73">
        <f t="shared" si="1"/>
        <v>38681.666666666664</v>
      </c>
    </row>
    <row r="37" spans="1:23" ht="12.75">
      <c r="A37" s="56">
        <v>33</v>
      </c>
      <c r="B37" s="62" t="s">
        <v>202</v>
      </c>
      <c r="C37" s="61">
        <v>5</v>
      </c>
      <c r="D37" s="61">
        <v>27</v>
      </c>
      <c r="E37" s="61"/>
      <c r="F37" s="61">
        <v>2011</v>
      </c>
      <c r="G37" s="61" t="s">
        <v>203</v>
      </c>
      <c r="H37" s="81">
        <v>65806.63</v>
      </c>
      <c r="I37" s="72">
        <v>60101.63</v>
      </c>
      <c r="J37" s="72">
        <v>53061.63</v>
      </c>
      <c r="K37" s="72">
        <v>57011</v>
      </c>
      <c r="L37" s="72">
        <v>51015</v>
      </c>
      <c r="M37" s="72">
        <v>49789</v>
      </c>
      <c r="N37" s="72">
        <v>46433</v>
      </c>
      <c r="O37" s="72">
        <v>51735</v>
      </c>
      <c r="P37" s="72">
        <v>53907</v>
      </c>
      <c r="Q37" s="72">
        <v>55151</v>
      </c>
      <c r="R37" s="72">
        <v>58244.2</v>
      </c>
      <c r="S37" s="72">
        <v>57929</v>
      </c>
      <c r="T37" s="92">
        <f aca="true" t="shared" si="2" ref="T37:T55">SUM(H37:O37)</f>
        <v>434952.89</v>
      </c>
      <c r="U37" s="73">
        <v>56525</v>
      </c>
      <c r="V37" s="73">
        <v>55925.58666666667</v>
      </c>
      <c r="W37" s="73">
        <f t="shared" si="1"/>
        <v>55015.34083333333</v>
      </c>
    </row>
    <row r="38" spans="1:23" ht="12.75">
      <c r="A38" s="59">
        <v>34</v>
      </c>
      <c r="B38" s="62" t="s">
        <v>204</v>
      </c>
      <c r="C38" s="61">
        <v>5</v>
      </c>
      <c r="D38" s="61">
        <v>17</v>
      </c>
      <c r="E38" s="61" t="s">
        <v>141</v>
      </c>
      <c r="F38" s="61">
        <v>2012</v>
      </c>
      <c r="G38" s="61" t="s">
        <v>205</v>
      </c>
      <c r="H38" s="81">
        <v>44613.15</v>
      </c>
      <c r="I38" s="72">
        <v>40228.15</v>
      </c>
      <c r="J38" s="72">
        <v>35460.15</v>
      </c>
      <c r="K38" s="72">
        <v>38275</v>
      </c>
      <c r="L38" s="72">
        <v>35669</v>
      </c>
      <c r="M38" s="72">
        <v>33902</v>
      </c>
      <c r="N38" s="72">
        <v>31166</v>
      </c>
      <c r="O38" s="72">
        <v>34332</v>
      </c>
      <c r="P38" s="72">
        <v>35216</v>
      </c>
      <c r="Q38" s="72">
        <v>36482</v>
      </c>
      <c r="R38" s="72">
        <v>38267</v>
      </c>
      <c r="S38" s="72">
        <v>36695</v>
      </c>
      <c r="T38" s="92">
        <f t="shared" si="2"/>
        <v>293645.45</v>
      </c>
      <c r="U38" s="73">
        <v>38249</v>
      </c>
      <c r="V38" s="73">
        <v>38310.100000000006</v>
      </c>
      <c r="W38" s="73">
        <f t="shared" si="1"/>
        <v>36692.120833333334</v>
      </c>
    </row>
    <row r="39" spans="1:23" ht="12.75">
      <c r="A39" s="56">
        <v>35</v>
      </c>
      <c r="B39" s="62" t="s">
        <v>206</v>
      </c>
      <c r="C39" s="61">
        <v>5</v>
      </c>
      <c r="D39" s="61">
        <v>28</v>
      </c>
      <c r="E39" s="61" t="s">
        <v>141</v>
      </c>
      <c r="F39" s="61">
        <v>2014</v>
      </c>
      <c r="G39" s="61" t="s">
        <v>207</v>
      </c>
      <c r="H39" s="81">
        <v>72119.66</v>
      </c>
      <c r="I39" s="72">
        <v>64661.66</v>
      </c>
      <c r="J39" s="72">
        <v>54370.66</v>
      </c>
      <c r="K39" s="72">
        <v>59918</v>
      </c>
      <c r="L39" s="72">
        <v>53956</v>
      </c>
      <c r="M39" s="72">
        <v>52399</v>
      </c>
      <c r="N39" s="72">
        <v>49775</v>
      </c>
      <c r="O39" s="72">
        <v>55105</v>
      </c>
      <c r="P39" s="72">
        <v>57733</v>
      </c>
      <c r="Q39" s="72">
        <v>58976</v>
      </c>
      <c r="R39" s="72">
        <v>63654</v>
      </c>
      <c r="S39" s="72">
        <v>63498</v>
      </c>
      <c r="T39" s="92">
        <f t="shared" si="2"/>
        <v>462304.98</v>
      </c>
      <c r="U39" s="73">
        <v>63950</v>
      </c>
      <c r="V39" s="73">
        <v>62057.80833333335</v>
      </c>
      <c r="W39" s="73">
        <f t="shared" si="1"/>
        <v>58847.165</v>
      </c>
    </row>
    <row r="40" spans="1:23" ht="12.75">
      <c r="A40" s="59">
        <v>36</v>
      </c>
      <c r="B40" s="62" t="s">
        <v>208</v>
      </c>
      <c r="C40" s="61">
        <v>5</v>
      </c>
      <c r="D40" s="61">
        <v>18</v>
      </c>
      <c r="E40" s="61"/>
      <c r="F40" s="61">
        <v>2011</v>
      </c>
      <c r="G40" s="61" t="s">
        <v>209</v>
      </c>
      <c r="H40" s="81">
        <v>41006.17</v>
      </c>
      <c r="I40" s="72">
        <v>39050.17</v>
      </c>
      <c r="J40" s="72">
        <v>35446.17</v>
      </c>
      <c r="K40" s="72">
        <v>36664</v>
      </c>
      <c r="L40" s="72">
        <v>33721</v>
      </c>
      <c r="M40" s="72">
        <v>34080</v>
      </c>
      <c r="N40" s="72">
        <v>34009</v>
      </c>
      <c r="O40" s="72">
        <v>34415</v>
      </c>
      <c r="P40" s="72">
        <v>35626</v>
      </c>
      <c r="Q40" s="72">
        <v>36636</v>
      </c>
      <c r="R40" s="72">
        <v>37628</v>
      </c>
      <c r="S40" s="72">
        <v>37144</v>
      </c>
      <c r="T40" s="92">
        <f t="shared" si="2"/>
        <v>288391.51</v>
      </c>
      <c r="U40" s="73">
        <v>37462</v>
      </c>
      <c r="V40" s="73">
        <v>37694.32825</v>
      </c>
      <c r="W40" s="73">
        <f t="shared" si="1"/>
        <v>36285.45916666667</v>
      </c>
    </row>
    <row r="41" spans="1:23" ht="12.75">
      <c r="A41" s="56">
        <v>37</v>
      </c>
      <c r="B41" s="62" t="s">
        <v>210</v>
      </c>
      <c r="C41" s="61">
        <v>9</v>
      </c>
      <c r="D41" s="61">
        <v>5</v>
      </c>
      <c r="E41" s="61"/>
      <c r="F41" s="61">
        <v>2011</v>
      </c>
      <c r="G41" s="61" t="s">
        <v>211</v>
      </c>
      <c r="H41" s="81">
        <v>34274.53</v>
      </c>
      <c r="I41" s="72">
        <v>30633.53</v>
      </c>
      <c r="J41" s="72">
        <v>28657.53</v>
      </c>
      <c r="K41" s="72">
        <v>29295</v>
      </c>
      <c r="L41" s="72">
        <v>27097</v>
      </c>
      <c r="M41" s="72">
        <v>26480</v>
      </c>
      <c r="N41" s="72">
        <v>25022</v>
      </c>
      <c r="O41" s="72">
        <v>26960</v>
      </c>
      <c r="P41" s="72">
        <v>28600</v>
      </c>
      <c r="Q41" s="72">
        <v>29509</v>
      </c>
      <c r="R41" s="72">
        <v>31100</v>
      </c>
      <c r="S41" s="72">
        <v>30682</v>
      </c>
      <c r="T41" s="92">
        <f t="shared" si="2"/>
        <v>228419.59</v>
      </c>
      <c r="U41" s="73">
        <v>29843</v>
      </c>
      <c r="V41" s="73">
        <v>29492.14333333333</v>
      </c>
      <c r="W41" s="73">
        <f t="shared" si="1"/>
        <v>29025.882499999996</v>
      </c>
    </row>
    <row r="42" spans="1:23" ht="12.75">
      <c r="A42" s="59">
        <v>38</v>
      </c>
      <c r="B42" s="62" t="s">
        <v>212</v>
      </c>
      <c r="C42" s="61">
        <v>9</v>
      </c>
      <c r="D42" s="61">
        <v>3</v>
      </c>
      <c r="E42" s="61" t="s">
        <v>141</v>
      </c>
      <c r="F42" s="61">
        <v>2009</v>
      </c>
      <c r="G42" s="61" t="s">
        <v>213</v>
      </c>
      <c r="H42" s="81">
        <v>21092.62</v>
      </c>
      <c r="I42" s="72">
        <v>18573.62</v>
      </c>
      <c r="J42" s="72">
        <v>15061.32</v>
      </c>
      <c r="K42" s="72">
        <v>16517</v>
      </c>
      <c r="L42" s="72">
        <v>15568</v>
      </c>
      <c r="M42" s="72">
        <v>14297</v>
      </c>
      <c r="N42" s="72">
        <v>12858</v>
      </c>
      <c r="O42" s="72">
        <v>15024</v>
      </c>
      <c r="P42" s="72">
        <v>15807</v>
      </c>
      <c r="Q42" s="72">
        <v>16453</v>
      </c>
      <c r="R42" s="72">
        <v>17237</v>
      </c>
      <c r="S42" s="72">
        <v>17158</v>
      </c>
      <c r="T42" s="92">
        <f t="shared" si="2"/>
        <v>128991.56</v>
      </c>
      <c r="U42" s="73">
        <v>16532</v>
      </c>
      <c r="V42" s="73">
        <v>16888.291666666668</v>
      </c>
      <c r="W42" s="73">
        <f t="shared" si="1"/>
        <v>16303.88</v>
      </c>
    </row>
    <row r="43" spans="1:23" ht="12.75">
      <c r="A43" s="56">
        <v>39</v>
      </c>
      <c r="B43" s="62" t="s">
        <v>214</v>
      </c>
      <c r="C43" s="61">
        <v>9</v>
      </c>
      <c r="D43" s="61">
        <v>8</v>
      </c>
      <c r="E43" s="61"/>
      <c r="F43" s="61">
        <v>2009</v>
      </c>
      <c r="G43" s="61" t="s">
        <v>215</v>
      </c>
      <c r="H43" s="81">
        <v>52082.24</v>
      </c>
      <c r="I43" s="72">
        <v>46631.24</v>
      </c>
      <c r="J43" s="72">
        <v>39777.24</v>
      </c>
      <c r="K43" s="72">
        <v>45143</v>
      </c>
      <c r="L43" s="72">
        <v>43525</v>
      </c>
      <c r="M43" s="72">
        <v>40784</v>
      </c>
      <c r="N43" s="72">
        <v>37374</v>
      </c>
      <c r="O43" s="72">
        <v>40964</v>
      </c>
      <c r="P43" s="72">
        <v>44013</v>
      </c>
      <c r="Q43" s="72">
        <v>45139</v>
      </c>
      <c r="R43" s="72">
        <v>46819</v>
      </c>
      <c r="S43" s="72">
        <v>45164</v>
      </c>
      <c r="T43" s="92">
        <f t="shared" si="2"/>
        <v>346280.72</v>
      </c>
      <c r="U43" s="73">
        <v>47625</v>
      </c>
      <c r="V43" s="73">
        <v>46606.56</v>
      </c>
      <c r="W43" s="73">
        <f t="shared" si="1"/>
        <v>43951.31</v>
      </c>
    </row>
    <row r="44" spans="1:23" ht="12.75">
      <c r="A44" s="59">
        <v>40</v>
      </c>
      <c r="B44" s="62" t="s">
        <v>216</v>
      </c>
      <c r="C44" s="61">
        <v>5</v>
      </c>
      <c r="D44" s="61">
        <v>38</v>
      </c>
      <c r="E44" s="61"/>
      <c r="F44" s="61">
        <v>2013</v>
      </c>
      <c r="G44" s="61" t="s">
        <v>217</v>
      </c>
      <c r="H44" s="81">
        <v>91591.29</v>
      </c>
      <c r="I44" s="72">
        <v>81481.29</v>
      </c>
      <c r="J44" s="72">
        <v>72311.29</v>
      </c>
      <c r="K44" s="72">
        <v>77438</v>
      </c>
      <c r="L44" s="72">
        <v>70625</v>
      </c>
      <c r="M44" s="72">
        <v>67371</v>
      </c>
      <c r="N44" s="72">
        <v>64036</v>
      </c>
      <c r="O44" s="72">
        <v>71774</v>
      </c>
      <c r="P44" s="72">
        <v>75056</v>
      </c>
      <c r="Q44" s="72">
        <v>76327</v>
      </c>
      <c r="R44" s="72">
        <v>81141</v>
      </c>
      <c r="S44" s="72">
        <v>78746</v>
      </c>
      <c r="T44" s="92">
        <f t="shared" si="2"/>
        <v>596627.87</v>
      </c>
      <c r="U44" s="73">
        <v>80217</v>
      </c>
      <c r="V44" s="73">
        <v>79296.73166666666</v>
      </c>
      <c r="W44" s="73">
        <f t="shared" si="1"/>
        <v>75658.15583333334</v>
      </c>
    </row>
    <row r="45" spans="1:23" ht="12.75">
      <c r="A45" s="56">
        <v>41</v>
      </c>
      <c r="B45" s="62" t="s">
        <v>218</v>
      </c>
      <c r="C45" s="61">
        <v>5</v>
      </c>
      <c r="D45" s="61">
        <v>38</v>
      </c>
      <c r="E45" s="61" t="s">
        <v>141</v>
      </c>
      <c r="F45" s="61">
        <v>2012</v>
      </c>
      <c r="G45" s="61" t="s">
        <v>219</v>
      </c>
      <c r="H45" s="81">
        <v>97535.63</v>
      </c>
      <c r="I45" s="72">
        <v>87690.63</v>
      </c>
      <c r="J45" s="72">
        <v>78550.63</v>
      </c>
      <c r="K45" s="72">
        <v>85448</v>
      </c>
      <c r="L45" s="72">
        <v>75973</v>
      </c>
      <c r="M45" s="72">
        <v>75242</v>
      </c>
      <c r="N45" s="72">
        <v>74155</v>
      </c>
      <c r="O45" s="72">
        <v>76822</v>
      </c>
      <c r="P45" s="72">
        <v>79342</v>
      </c>
      <c r="Q45" s="72">
        <v>81090</v>
      </c>
      <c r="R45" s="72">
        <v>86241.2</v>
      </c>
      <c r="S45" s="72">
        <v>82381</v>
      </c>
      <c r="T45" s="92">
        <f t="shared" si="2"/>
        <v>651416.89</v>
      </c>
      <c r="U45" s="73">
        <v>85671</v>
      </c>
      <c r="V45" s="73">
        <v>85295.41583333335</v>
      </c>
      <c r="W45" s="73">
        <f t="shared" si="1"/>
        <v>81705.92416666666</v>
      </c>
    </row>
    <row r="46" spans="1:23" ht="12.75">
      <c r="A46" s="59">
        <v>42</v>
      </c>
      <c r="B46" s="62" t="s">
        <v>220</v>
      </c>
      <c r="C46" s="61">
        <v>5</v>
      </c>
      <c r="D46" s="61">
        <v>21</v>
      </c>
      <c r="E46" s="61"/>
      <c r="F46" s="61">
        <v>2013</v>
      </c>
      <c r="G46" s="61" t="s">
        <v>221</v>
      </c>
      <c r="H46" s="81">
        <v>58734.75</v>
      </c>
      <c r="I46" s="72">
        <v>52529.75</v>
      </c>
      <c r="J46" s="72">
        <v>45585.75</v>
      </c>
      <c r="K46" s="72">
        <v>49308</v>
      </c>
      <c r="L46" s="72">
        <v>43701</v>
      </c>
      <c r="M46" s="72">
        <v>42172</v>
      </c>
      <c r="N46" s="72">
        <v>45255</v>
      </c>
      <c r="O46" s="72">
        <v>44223</v>
      </c>
      <c r="P46" s="72">
        <v>46954</v>
      </c>
      <c r="Q46" s="72">
        <v>46874</v>
      </c>
      <c r="R46" s="72">
        <v>49572</v>
      </c>
      <c r="S46" s="72">
        <v>47775</v>
      </c>
      <c r="T46" s="92">
        <f t="shared" si="2"/>
        <v>381509.25</v>
      </c>
      <c r="U46" s="73">
        <v>50806</v>
      </c>
      <c r="V46" s="73">
        <v>50887.92333333334</v>
      </c>
      <c r="W46" s="73">
        <f t="shared" si="1"/>
        <v>47723.6875</v>
      </c>
    </row>
    <row r="47" spans="1:23" ht="12.75">
      <c r="A47" s="56">
        <v>43</v>
      </c>
      <c r="B47" s="87" t="s">
        <v>240</v>
      </c>
      <c r="C47" s="61">
        <v>10</v>
      </c>
      <c r="D47" s="61">
        <v>2</v>
      </c>
      <c r="E47" s="61"/>
      <c r="F47" s="61"/>
      <c r="G47" s="61"/>
      <c r="H47" s="86">
        <v>21589</v>
      </c>
      <c r="I47" s="91">
        <f>8681+8511+2071</f>
        <v>19263</v>
      </c>
      <c r="J47" s="72">
        <v>17687.9</v>
      </c>
      <c r="K47" s="72">
        <v>18831</v>
      </c>
      <c r="L47" s="72">
        <v>16960</v>
      </c>
      <c r="M47" s="72">
        <v>17100</v>
      </c>
      <c r="N47" s="72">
        <v>15990</v>
      </c>
      <c r="O47" s="72">
        <v>17020</v>
      </c>
      <c r="P47" s="72">
        <v>18080</v>
      </c>
      <c r="Q47" s="72">
        <v>3201</v>
      </c>
      <c r="R47" s="72">
        <v>18830</v>
      </c>
      <c r="S47" s="72">
        <v>18260</v>
      </c>
      <c r="T47" s="92">
        <f t="shared" si="2"/>
        <v>144440.9</v>
      </c>
      <c r="U47" s="73"/>
      <c r="V47" s="73"/>
      <c r="W47" s="73">
        <f t="shared" si="1"/>
        <v>16900.991666666665</v>
      </c>
    </row>
    <row r="48" spans="1:23" ht="13.5" thickBot="1">
      <c r="A48" s="59">
        <v>44</v>
      </c>
      <c r="B48" s="61" t="s">
        <v>222</v>
      </c>
      <c r="C48" s="61">
        <v>5</v>
      </c>
      <c r="D48" s="61">
        <v>38</v>
      </c>
      <c r="E48" s="61"/>
      <c r="F48" s="61">
        <v>2009</v>
      </c>
      <c r="G48" s="61" t="s">
        <v>223</v>
      </c>
      <c r="H48" s="83">
        <v>96913.83</v>
      </c>
      <c r="I48" s="72">
        <v>91255.83</v>
      </c>
      <c r="J48" s="72">
        <v>77665.83</v>
      </c>
      <c r="K48" s="72">
        <v>83124</v>
      </c>
      <c r="L48" s="72">
        <v>74871</v>
      </c>
      <c r="M48" s="72">
        <v>74540</v>
      </c>
      <c r="N48" s="72">
        <v>71024</v>
      </c>
      <c r="O48" s="72">
        <v>76492</v>
      </c>
      <c r="P48" s="72">
        <v>78435</v>
      </c>
      <c r="Q48" s="72">
        <v>83056</v>
      </c>
      <c r="R48" s="72">
        <v>87073.2</v>
      </c>
      <c r="S48" s="72">
        <v>87226</v>
      </c>
      <c r="T48" s="92">
        <f t="shared" si="2"/>
        <v>645886.49</v>
      </c>
      <c r="U48" s="73">
        <v>88899</v>
      </c>
      <c r="V48" s="73">
        <v>86607.38166666667</v>
      </c>
      <c r="W48" s="73">
        <f t="shared" si="1"/>
        <v>81806.39083333332</v>
      </c>
    </row>
    <row r="49" spans="1:23" ht="12.75">
      <c r="A49" s="56">
        <v>45</v>
      </c>
      <c r="B49" s="62" t="s">
        <v>224</v>
      </c>
      <c r="C49" s="61">
        <v>5</v>
      </c>
      <c r="D49" s="61">
        <v>62</v>
      </c>
      <c r="E49" s="61"/>
      <c r="F49" s="61">
        <v>2014</v>
      </c>
      <c r="G49" s="61" t="s">
        <v>225</v>
      </c>
      <c r="H49" s="81">
        <v>151557.33</v>
      </c>
      <c r="I49" s="72">
        <v>146876.33</v>
      </c>
      <c r="J49" s="72">
        <v>123191.33</v>
      </c>
      <c r="K49" s="72">
        <v>132927</v>
      </c>
      <c r="L49" s="72">
        <v>118937</v>
      </c>
      <c r="M49" s="72">
        <v>118182</v>
      </c>
      <c r="N49" s="72">
        <v>117137</v>
      </c>
      <c r="O49" s="72">
        <v>121545</v>
      </c>
      <c r="P49" s="72">
        <v>130200</v>
      </c>
      <c r="Q49" s="72">
        <v>138509</v>
      </c>
      <c r="R49" s="72">
        <v>147312</v>
      </c>
      <c r="S49" s="72">
        <v>144984</v>
      </c>
      <c r="T49" s="92">
        <f t="shared" si="2"/>
        <v>1030352.99</v>
      </c>
      <c r="U49" s="73">
        <v>136276</v>
      </c>
      <c r="V49" s="73">
        <v>134863.3866666667</v>
      </c>
      <c r="W49" s="73">
        <f t="shared" si="1"/>
        <v>132613.16583333333</v>
      </c>
    </row>
    <row r="50" spans="1:23" ht="12.75">
      <c r="A50" s="59">
        <v>46</v>
      </c>
      <c r="B50" s="62" t="s">
        <v>226</v>
      </c>
      <c r="C50" s="61">
        <v>9</v>
      </c>
      <c r="D50" s="61">
        <v>7</v>
      </c>
      <c r="E50" s="61" t="s">
        <v>141</v>
      </c>
      <c r="F50" s="61">
        <v>2010</v>
      </c>
      <c r="G50" s="61" t="s">
        <v>227</v>
      </c>
      <c r="H50" s="81">
        <v>46446.53</v>
      </c>
      <c r="I50" s="72">
        <v>44501.53</v>
      </c>
      <c r="J50" s="72">
        <v>38650.53</v>
      </c>
      <c r="K50" s="72">
        <v>42419</v>
      </c>
      <c r="L50" s="72">
        <v>39358</v>
      </c>
      <c r="M50" s="72">
        <v>36458</v>
      </c>
      <c r="N50" s="72">
        <v>33466</v>
      </c>
      <c r="O50" s="72">
        <v>37902</v>
      </c>
      <c r="P50" s="72">
        <v>40669</v>
      </c>
      <c r="Q50" s="72">
        <v>39861</v>
      </c>
      <c r="R50" s="72">
        <v>40846</v>
      </c>
      <c r="S50" s="72">
        <v>40568.59</v>
      </c>
      <c r="T50" s="92">
        <f t="shared" si="2"/>
        <v>319201.58999999997</v>
      </c>
      <c r="U50" s="73">
        <v>43408</v>
      </c>
      <c r="V50" s="73">
        <v>42770.77083333333</v>
      </c>
      <c r="W50" s="73">
        <f t="shared" si="1"/>
        <v>40095.51499999999</v>
      </c>
    </row>
    <row r="51" spans="1:23" ht="12.75">
      <c r="A51" s="56">
        <v>47</v>
      </c>
      <c r="B51" s="62" t="s">
        <v>228</v>
      </c>
      <c r="C51" s="61">
        <v>5</v>
      </c>
      <c r="D51" s="61">
        <v>48</v>
      </c>
      <c r="E51" s="61" t="s">
        <v>141</v>
      </c>
      <c r="F51" s="61">
        <v>2013</v>
      </c>
      <c r="G51" s="61" t="s">
        <v>229</v>
      </c>
      <c r="H51" s="81">
        <v>121565.17</v>
      </c>
      <c r="I51" s="72">
        <v>117021.17</v>
      </c>
      <c r="J51" s="72">
        <v>100236.17</v>
      </c>
      <c r="K51" s="72">
        <v>110093</v>
      </c>
      <c r="L51" s="72">
        <v>100679</v>
      </c>
      <c r="M51" s="72">
        <v>97012</v>
      </c>
      <c r="N51" s="72">
        <v>91812</v>
      </c>
      <c r="O51" s="72">
        <v>99360</v>
      </c>
      <c r="P51" s="72">
        <v>108228</v>
      </c>
      <c r="Q51" s="72">
        <v>110636</v>
      </c>
      <c r="R51" s="72">
        <v>114585.2</v>
      </c>
      <c r="S51" s="72">
        <v>116798</v>
      </c>
      <c r="T51" s="92">
        <f t="shared" si="2"/>
        <v>837778.51</v>
      </c>
      <c r="U51" s="73">
        <v>109678</v>
      </c>
      <c r="V51" s="73">
        <v>108804.29999999997</v>
      </c>
      <c r="W51" s="73">
        <f t="shared" si="1"/>
        <v>107335.47583333333</v>
      </c>
    </row>
    <row r="52" spans="1:23" ht="12.75">
      <c r="A52" s="59">
        <v>48</v>
      </c>
      <c r="B52" s="87" t="s">
        <v>241</v>
      </c>
      <c r="C52" s="61">
        <v>17</v>
      </c>
      <c r="D52" s="61">
        <v>1</v>
      </c>
      <c r="E52" s="61"/>
      <c r="F52" s="61"/>
      <c r="G52" s="61"/>
      <c r="H52" s="81">
        <v>12160</v>
      </c>
      <c r="I52" s="72">
        <v>12980</v>
      </c>
      <c r="J52" s="72">
        <v>12440</v>
      </c>
      <c r="K52" s="72">
        <v>14920</v>
      </c>
      <c r="L52" s="72">
        <v>13640</v>
      </c>
      <c r="M52" s="72">
        <v>13620</v>
      </c>
      <c r="N52" s="72">
        <v>12320</v>
      </c>
      <c r="O52" s="72">
        <v>16406</v>
      </c>
      <c r="P52" s="72">
        <v>17963</v>
      </c>
      <c r="Q52" s="72">
        <v>20390</v>
      </c>
      <c r="R52" s="72">
        <v>20005.4</v>
      </c>
      <c r="S52" s="72">
        <v>20495</v>
      </c>
      <c r="T52" s="92">
        <f t="shared" si="2"/>
        <v>108486</v>
      </c>
      <c r="U52" s="73"/>
      <c r="V52" s="73">
        <v>9771.666666666666</v>
      </c>
      <c r="W52" s="73">
        <f t="shared" si="1"/>
        <v>15611.616666666667</v>
      </c>
    </row>
    <row r="53" spans="1:23" ht="12.75">
      <c r="A53" s="56">
        <v>49</v>
      </c>
      <c r="B53" s="62" t="s">
        <v>230</v>
      </c>
      <c r="C53" s="61">
        <v>5</v>
      </c>
      <c r="D53" s="61">
        <v>40</v>
      </c>
      <c r="E53" s="61" t="s">
        <v>141</v>
      </c>
      <c r="F53" s="61">
        <v>2012</v>
      </c>
      <c r="G53" s="61" t="s">
        <v>231</v>
      </c>
      <c r="H53" s="81">
        <v>94385.23</v>
      </c>
      <c r="I53" s="72">
        <v>90905.23</v>
      </c>
      <c r="J53" s="72">
        <v>78088.23</v>
      </c>
      <c r="K53" s="72">
        <v>85516</v>
      </c>
      <c r="L53" s="72">
        <v>77513</v>
      </c>
      <c r="M53" s="72">
        <v>76473</v>
      </c>
      <c r="N53" s="72">
        <v>73405</v>
      </c>
      <c r="O53" s="72">
        <v>81816</v>
      </c>
      <c r="P53" s="72">
        <v>84756</v>
      </c>
      <c r="Q53" s="72">
        <v>83569</v>
      </c>
      <c r="R53" s="72">
        <v>88192</v>
      </c>
      <c r="S53" s="72">
        <v>85924</v>
      </c>
      <c r="T53" s="92">
        <f t="shared" si="2"/>
        <v>658101.69</v>
      </c>
      <c r="U53" s="73">
        <v>86195</v>
      </c>
      <c r="V53" s="73">
        <v>85758.82333333332</v>
      </c>
      <c r="W53" s="73">
        <f t="shared" si="1"/>
        <v>83378.5575</v>
      </c>
    </row>
    <row r="54" spans="1:23" ht="13.5" thickBot="1">
      <c r="A54" s="59">
        <v>50</v>
      </c>
      <c r="B54" s="63" t="s">
        <v>232</v>
      </c>
      <c r="C54" s="64">
        <v>9</v>
      </c>
      <c r="D54" s="64">
        <v>10</v>
      </c>
      <c r="E54" s="64"/>
      <c r="F54" s="64">
        <v>2009</v>
      </c>
      <c r="G54" s="64" t="s">
        <v>233</v>
      </c>
      <c r="H54" s="83">
        <v>64438.42</v>
      </c>
      <c r="I54" s="72">
        <v>60943.42</v>
      </c>
      <c r="J54" s="72">
        <v>52400.82</v>
      </c>
      <c r="K54" s="72">
        <v>55823.4</v>
      </c>
      <c r="L54" s="72">
        <v>52105</v>
      </c>
      <c r="M54" s="72">
        <v>49583</v>
      </c>
      <c r="N54" s="72">
        <v>47245</v>
      </c>
      <c r="O54" s="72">
        <v>53727</v>
      </c>
      <c r="P54" s="72">
        <v>55892</v>
      </c>
      <c r="Q54" s="72">
        <v>55755</v>
      </c>
      <c r="R54" s="72">
        <v>58873</v>
      </c>
      <c r="S54" s="72">
        <v>58685</v>
      </c>
      <c r="T54" s="92">
        <f t="shared" si="2"/>
        <v>436266.06</v>
      </c>
      <c r="U54" s="73">
        <v>57616</v>
      </c>
      <c r="V54" s="73">
        <v>57573.725000000006</v>
      </c>
      <c r="W54" s="73">
        <f t="shared" si="1"/>
        <v>55455.92166666667</v>
      </c>
    </row>
    <row r="55" spans="1:23" ht="13.5" thickBot="1">
      <c r="A55" s="56">
        <v>51</v>
      </c>
      <c r="B55" s="74" t="s">
        <v>237</v>
      </c>
      <c r="C55" s="64">
        <v>5</v>
      </c>
      <c r="D55" s="64">
        <v>1</v>
      </c>
      <c r="E55" s="64"/>
      <c r="F55" s="64"/>
      <c r="G55" s="64"/>
      <c r="H55" s="84">
        <v>35000</v>
      </c>
      <c r="I55" s="73">
        <v>36320</v>
      </c>
      <c r="J55" s="73">
        <v>31043</v>
      </c>
      <c r="K55" s="73">
        <v>30640</v>
      </c>
      <c r="L55" s="73">
        <v>30720</v>
      </c>
      <c r="M55" s="73">
        <v>29600</v>
      </c>
      <c r="N55" s="73">
        <v>24240</v>
      </c>
      <c r="O55" s="73">
        <v>30471</v>
      </c>
      <c r="P55" s="73">
        <v>30285</v>
      </c>
      <c r="Q55" s="72">
        <v>30328</v>
      </c>
      <c r="R55" s="72">
        <v>31609.6</v>
      </c>
      <c r="S55" s="72">
        <v>32897</v>
      </c>
      <c r="T55" s="92">
        <f t="shared" si="2"/>
        <v>248034</v>
      </c>
      <c r="U55" s="73"/>
      <c r="V55" s="73">
        <v>29300.986583333335</v>
      </c>
      <c r="W55" s="73">
        <f t="shared" si="1"/>
        <v>31096.13333333333</v>
      </c>
    </row>
    <row r="56" spans="1:23" ht="13.5" thickBot="1">
      <c r="A56" s="65"/>
      <c r="B56" s="66" t="s">
        <v>234</v>
      </c>
      <c r="C56" s="66"/>
      <c r="D56" s="66"/>
      <c r="E56" s="66"/>
      <c r="F56" s="66">
        <v>40</v>
      </c>
      <c r="G56" s="66"/>
      <c r="H56" s="70">
        <f>SUM(H5:H54)</f>
        <v>2432307.47</v>
      </c>
      <c r="I56" s="73">
        <f>SUM(I5:I55)</f>
        <v>2337059.2700000005</v>
      </c>
      <c r="J56" s="73">
        <f>SUM(J5:J55)</f>
        <v>2018704.27</v>
      </c>
      <c r="K56" s="73">
        <v>2168166.4</v>
      </c>
      <c r="L56" s="73">
        <f>SUM(L5:L55)</f>
        <v>1993726</v>
      </c>
      <c r="M56" s="73">
        <f>SUM(M5:M55)</f>
        <v>1935167</v>
      </c>
      <c r="N56" s="73">
        <f>SUM(N5:N55)</f>
        <v>1859766</v>
      </c>
      <c r="O56" s="73">
        <f aca="true" t="shared" si="3" ref="O56:W56">SUM(O5:O55)</f>
        <v>2003189</v>
      </c>
      <c r="P56" s="73">
        <v>2112990</v>
      </c>
      <c r="Q56" s="73">
        <f>SUM(Q5:Q55)</f>
        <v>2142459</v>
      </c>
      <c r="R56" s="73">
        <f t="shared" si="3"/>
        <v>2244322.4599999995</v>
      </c>
      <c r="S56" s="73">
        <f t="shared" si="3"/>
        <v>2221497.59</v>
      </c>
      <c r="T56" s="92">
        <f t="shared" si="3"/>
        <v>16783085.410000004</v>
      </c>
      <c r="U56" s="92">
        <f t="shared" si="3"/>
        <v>2157743</v>
      </c>
      <c r="V56" s="92">
        <f t="shared" si="3"/>
        <v>2181616.6869411767</v>
      </c>
      <c r="W56" s="92">
        <f t="shared" si="3"/>
        <v>2127770.54875</v>
      </c>
    </row>
    <row r="57" spans="8:24" s="67" customFormat="1" ht="14.25" customHeight="1"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</row>
    <row r="58" spans="8:24" s="67" customFormat="1" ht="12.75" customHeight="1" hidden="1"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</row>
    <row r="59" spans="8:24" s="67" customFormat="1" ht="12.75" customHeight="1" hidden="1"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</row>
    <row r="60" ht="12.75" hidden="1"/>
  </sheetData>
  <sheetProtection/>
  <autoFilter ref="A4:H57"/>
  <mergeCells count="8">
    <mergeCell ref="G3:G4"/>
    <mergeCell ref="A1:Q1"/>
    <mergeCell ref="A3:A4"/>
    <mergeCell ref="B3:B4"/>
    <mergeCell ref="C3:C4"/>
    <mergeCell ref="D3:D4"/>
    <mergeCell ref="E3:E4"/>
    <mergeCell ref="F3:F4"/>
  </mergeCells>
  <printOptions/>
  <pageMargins left="0.35433070866141736" right="0.15748031496062992" top="0.15748031496062992" bottom="0.15748031496062992" header="0.15748031496062992" footer="0.1574803149606299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2"/>
  <sheetViews>
    <sheetView zoomScale="70" zoomScaleNormal="70" zoomScalePageLayoutView="0" workbookViewId="0" topLeftCell="A1">
      <pane xSplit="7" ySplit="1" topLeftCell="H5" activePane="bottomRight" state="frozen"/>
      <selection pane="topLeft" activeCell="A1" sqref="A1"/>
      <selection pane="topRight" activeCell="H1" sqref="H1"/>
      <selection pane="bottomLeft" activeCell="A2" sqref="A2"/>
      <selection pane="bottomRight" activeCell="L41" sqref="L41"/>
    </sheetView>
  </sheetViews>
  <sheetFormatPr defaultColWidth="9.00390625" defaultRowHeight="12.75"/>
  <cols>
    <col min="1" max="1" width="3.375" style="51" customWidth="1"/>
    <col min="2" max="2" width="6.75390625" style="51" customWidth="1"/>
    <col min="3" max="3" width="4.00390625" style="51" customWidth="1"/>
    <col min="4" max="4" width="5.375" style="51" customWidth="1"/>
    <col min="5" max="5" width="3.75390625" style="51" customWidth="1"/>
    <col min="6" max="6" width="5.25390625" style="51" customWidth="1"/>
    <col min="7" max="7" width="22.625" style="51" customWidth="1"/>
    <col min="8" max="8" width="9.625" style="68" customWidth="1"/>
    <col min="9" max="9" width="10.00390625" style="68" customWidth="1"/>
    <col min="10" max="10" width="9.75390625" style="68" customWidth="1"/>
    <col min="11" max="12" width="9.875" style="68" bestFit="1" customWidth="1"/>
    <col min="13" max="13" width="9.875" style="68" customWidth="1"/>
    <col min="14" max="14" width="10.00390625" style="68" customWidth="1"/>
    <col min="15" max="15" width="10.25390625" style="68" customWidth="1"/>
    <col min="16" max="16" width="10.625" style="68" customWidth="1"/>
    <col min="17" max="17" width="10.375" style="68" customWidth="1"/>
    <col min="18" max="18" width="10.125" style="68" customWidth="1"/>
    <col min="19" max="19" width="9.75390625" style="68" customWidth="1"/>
    <col min="20" max="20" width="11.125" style="68" customWidth="1"/>
    <col min="21" max="21" width="15.625" style="68" customWidth="1"/>
    <col min="22" max="22" width="15.875" style="68" customWidth="1"/>
    <col min="23" max="23" width="15.25390625" style="68" customWidth="1"/>
    <col min="24" max="16384" width="9.125" style="51" customWidth="1"/>
  </cols>
  <sheetData>
    <row r="1" spans="1:23" ht="46.5" customHeight="1">
      <c r="A1" s="156" t="s">
        <v>246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15" ht="13.5" thickBot="1">
      <c r="A2" s="52"/>
      <c r="B2" s="53"/>
      <c r="C2" s="53"/>
      <c r="D2" s="53"/>
      <c r="E2" s="53"/>
      <c r="F2" s="53"/>
      <c r="G2" s="53"/>
      <c r="H2" s="54"/>
      <c r="O2" s="93"/>
    </row>
    <row r="3" spans="1:23" ht="46.5" customHeight="1" thickBot="1">
      <c r="A3" s="151"/>
      <c r="B3" s="151" t="s">
        <v>50</v>
      </c>
      <c r="C3" s="152" t="s">
        <v>133</v>
      </c>
      <c r="D3" s="154" t="s">
        <v>134</v>
      </c>
      <c r="E3" s="148" t="s">
        <v>135</v>
      </c>
      <c r="F3" s="148" t="s">
        <v>136</v>
      </c>
      <c r="G3" s="142" t="s">
        <v>0</v>
      </c>
      <c r="H3" s="94" t="s">
        <v>235</v>
      </c>
      <c r="I3" s="95" t="s">
        <v>116</v>
      </c>
      <c r="J3" s="95" t="s">
        <v>117</v>
      </c>
      <c r="K3" s="95" t="s">
        <v>118</v>
      </c>
      <c r="L3" s="95" t="s">
        <v>106</v>
      </c>
      <c r="M3" s="95" t="s">
        <v>107</v>
      </c>
      <c r="N3" s="95" t="s">
        <v>108</v>
      </c>
      <c r="O3" s="96" t="s">
        <v>109</v>
      </c>
      <c r="P3" s="97" t="s">
        <v>110</v>
      </c>
      <c r="Q3" s="104" t="s">
        <v>111</v>
      </c>
      <c r="R3" s="101" t="s">
        <v>112</v>
      </c>
      <c r="S3" s="105" t="s">
        <v>236</v>
      </c>
      <c r="T3" s="90" t="s">
        <v>242</v>
      </c>
      <c r="U3" s="94" t="s">
        <v>248</v>
      </c>
      <c r="V3" s="94" t="s">
        <v>247</v>
      </c>
      <c r="W3" s="94" t="s">
        <v>243</v>
      </c>
    </row>
    <row r="4" spans="1:23" ht="13.5" thickBot="1">
      <c r="A4" s="139"/>
      <c r="B4" s="139"/>
      <c r="C4" s="153"/>
      <c r="D4" s="155"/>
      <c r="E4" s="149"/>
      <c r="F4" s="149"/>
      <c r="G4" s="150"/>
      <c r="H4" s="90" t="s">
        <v>137</v>
      </c>
      <c r="I4" s="99" t="s">
        <v>137</v>
      </c>
      <c r="J4" s="99" t="s">
        <v>137</v>
      </c>
      <c r="K4" s="99" t="s">
        <v>137</v>
      </c>
      <c r="L4" s="99" t="s">
        <v>137</v>
      </c>
      <c r="M4" s="99" t="s">
        <v>137</v>
      </c>
      <c r="N4" s="99" t="s">
        <v>137</v>
      </c>
      <c r="O4" s="100" t="s">
        <v>137</v>
      </c>
      <c r="P4" s="101" t="s">
        <v>137</v>
      </c>
      <c r="Q4" s="101" t="s">
        <v>137</v>
      </c>
      <c r="R4" s="101" t="s">
        <v>137</v>
      </c>
      <c r="S4" s="101" t="s">
        <v>137</v>
      </c>
      <c r="T4" s="90" t="s">
        <v>137</v>
      </c>
      <c r="U4" s="90" t="s">
        <v>137</v>
      </c>
      <c r="V4" s="90" t="s">
        <v>137</v>
      </c>
      <c r="W4" s="90" t="s">
        <v>137</v>
      </c>
    </row>
    <row r="5" spans="1:23" ht="12.75">
      <c r="A5" s="56">
        <v>1</v>
      </c>
      <c r="B5" s="116" t="s">
        <v>138</v>
      </c>
      <c r="C5" s="58">
        <v>9</v>
      </c>
      <c r="D5" s="58">
        <v>8</v>
      </c>
      <c r="E5" s="58"/>
      <c r="F5" s="58">
        <v>2009</v>
      </c>
      <c r="G5" s="58" t="s">
        <v>139</v>
      </c>
      <c r="H5" s="80">
        <v>47600</v>
      </c>
      <c r="I5" s="98">
        <v>46346</v>
      </c>
      <c r="J5" s="98">
        <v>40286</v>
      </c>
      <c r="K5" s="98">
        <v>44210</v>
      </c>
      <c r="L5" s="98">
        <v>39527</v>
      </c>
      <c r="M5" s="98">
        <v>39204</v>
      </c>
      <c r="N5" s="98">
        <v>39605</v>
      </c>
      <c r="O5" s="98">
        <v>38008</v>
      </c>
      <c r="P5" s="98">
        <v>42595</v>
      </c>
      <c r="Q5" s="98">
        <v>44520</v>
      </c>
      <c r="R5" s="72">
        <v>43977</v>
      </c>
      <c r="S5" s="98">
        <v>46124</v>
      </c>
      <c r="T5" s="103">
        <f>SUM(H5:S5)</f>
        <v>512002</v>
      </c>
      <c r="U5" s="103">
        <f>T5/12</f>
        <v>42666.833333333336</v>
      </c>
      <c r="V5" s="103">
        <v>43602.8175</v>
      </c>
      <c r="W5" s="103">
        <v>45293.5325</v>
      </c>
    </row>
    <row r="6" spans="1:23" ht="12.75">
      <c r="A6" s="59">
        <v>2</v>
      </c>
      <c r="B6" s="113" t="s">
        <v>140</v>
      </c>
      <c r="C6" s="61">
        <v>5</v>
      </c>
      <c r="D6" s="61">
        <v>16</v>
      </c>
      <c r="E6" s="61" t="s">
        <v>141</v>
      </c>
      <c r="F6" s="61">
        <v>2009</v>
      </c>
      <c r="G6" s="61" t="s">
        <v>142</v>
      </c>
      <c r="H6" s="81">
        <v>35740</v>
      </c>
      <c r="I6" s="72">
        <v>35110</v>
      </c>
      <c r="J6" s="72">
        <v>31074</v>
      </c>
      <c r="K6" s="72">
        <v>33150</v>
      </c>
      <c r="L6" s="72">
        <v>30432</v>
      </c>
      <c r="M6" s="72">
        <v>30750</v>
      </c>
      <c r="N6" s="72">
        <v>29432</v>
      </c>
      <c r="O6" s="72">
        <v>31834</v>
      </c>
      <c r="P6" s="72">
        <v>31260</v>
      </c>
      <c r="Q6" s="72">
        <v>31272</v>
      </c>
      <c r="R6" s="72">
        <v>32981</v>
      </c>
      <c r="S6" s="72">
        <v>32712</v>
      </c>
      <c r="T6" s="103">
        <f aca="true" t="shared" si="0" ref="T6:T54">SUM(H6:S6)</f>
        <v>385747</v>
      </c>
      <c r="U6" s="103">
        <f aca="true" t="shared" si="1" ref="U6:U54">T6/12</f>
        <v>32145.583333333332</v>
      </c>
      <c r="V6" s="73">
        <v>33510.88166666667</v>
      </c>
      <c r="W6" s="73">
        <v>34197.21983333333</v>
      </c>
    </row>
    <row r="7" spans="1:23" ht="12.75">
      <c r="A7" s="56">
        <v>3</v>
      </c>
      <c r="B7" s="113" t="s">
        <v>143</v>
      </c>
      <c r="C7" s="61">
        <v>5</v>
      </c>
      <c r="D7" s="61">
        <v>16</v>
      </c>
      <c r="E7" s="61"/>
      <c r="F7" s="61">
        <v>2010</v>
      </c>
      <c r="G7" s="61" t="s">
        <v>144</v>
      </c>
      <c r="H7" s="81">
        <v>37430</v>
      </c>
      <c r="I7" s="72">
        <v>35830</v>
      </c>
      <c r="J7" s="72">
        <v>33067</v>
      </c>
      <c r="K7" s="72">
        <v>33590</v>
      </c>
      <c r="L7" s="72">
        <v>29912</v>
      </c>
      <c r="M7" s="72">
        <v>29430</v>
      </c>
      <c r="N7" s="72">
        <v>30672</v>
      </c>
      <c r="O7" s="72">
        <v>32465</v>
      </c>
      <c r="P7" s="72">
        <v>32030</v>
      </c>
      <c r="Q7" s="72">
        <v>32632</v>
      </c>
      <c r="R7" s="72">
        <v>34670</v>
      </c>
      <c r="S7" s="72">
        <v>34212</v>
      </c>
      <c r="T7" s="103">
        <f t="shared" si="0"/>
        <v>395940</v>
      </c>
      <c r="U7" s="103">
        <f t="shared" si="1"/>
        <v>32995</v>
      </c>
      <c r="V7" s="73">
        <v>34225.38916666667</v>
      </c>
      <c r="W7" s="73">
        <v>35288.90833333333</v>
      </c>
    </row>
    <row r="8" spans="1:23" ht="12.75">
      <c r="A8" s="56">
        <v>4</v>
      </c>
      <c r="B8" s="113" t="s">
        <v>145</v>
      </c>
      <c r="C8" s="61">
        <v>5</v>
      </c>
      <c r="D8" s="61">
        <v>16</v>
      </c>
      <c r="E8" s="61"/>
      <c r="F8" s="61">
        <v>2011</v>
      </c>
      <c r="G8" s="61" t="s">
        <v>146</v>
      </c>
      <c r="H8" s="81">
        <v>36068</v>
      </c>
      <c r="I8" s="72">
        <v>33870</v>
      </c>
      <c r="J8" s="72">
        <v>31675</v>
      </c>
      <c r="K8" s="72">
        <v>31809</v>
      </c>
      <c r="L8" s="72">
        <v>28721</v>
      </c>
      <c r="M8" s="72">
        <v>28239</v>
      </c>
      <c r="N8" s="72">
        <v>28431</v>
      </c>
      <c r="O8" s="72">
        <v>30890</v>
      </c>
      <c r="P8" s="72">
        <v>29459</v>
      </c>
      <c r="Q8" s="72">
        <v>30561</v>
      </c>
      <c r="R8" s="72">
        <v>33514</v>
      </c>
      <c r="S8" s="72">
        <v>33032</v>
      </c>
      <c r="T8" s="103">
        <f t="shared" si="0"/>
        <v>376269</v>
      </c>
      <c r="U8" s="103">
        <f t="shared" si="1"/>
        <v>31355.75</v>
      </c>
      <c r="V8" s="73">
        <v>32932.3775</v>
      </c>
      <c r="W8" s="73">
        <v>35279.84775</v>
      </c>
    </row>
    <row r="9" spans="1:23" ht="12.75">
      <c r="A9" s="59">
        <v>5</v>
      </c>
      <c r="B9" s="113" t="s">
        <v>147</v>
      </c>
      <c r="C9" s="61">
        <v>5</v>
      </c>
      <c r="D9" s="61">
        <v>16</v>
      </c>
      <c r="E9" s="61" t="s">
        <v>141</v>
      </c>
      <c r="F9" s="61">
        <v>2013</v>
      </c>
      <c r="G9" s="61" t="s">
        <v>148</v>
      </c>
      <c r="H9" s="81">
        <v>37777</v>
      </c>
      <c r="I9" s="72">
        <v>36349</v>
      </c>
      <c r="J9" s="72">
        <v>32195</v>
      </c>
      <c r="K9" s="72">
        <v>33923</v>
      </c>
      <c r="L9" s="72">
        <v>30550</v>
      </c>
      <c r="M9" s="72">
        <v>29821</v>
      </c>
      <c r="N9" s="72">
        <v>31036</v>
      </c>
      <c r="O9" s="72">
        <v>33013</v>
      </c>
      <c r="P9" s="72">
        <v>30575</v>
      </c>
      <c r="Q9" s="72">
        <v>31031</v>
      </c>
      <c r="R9" s="72">
        <v>32571</v>
      </c>
      <c r="S9" s="72">
        <v>34588</v>
      </c>
      <c r="T9" s="103">
        <f t="shared" si="0"/>
        <v>393429</v>
      </c>
      <c r="U9" s="103">
        <f t="shared" si="1"/>
        <v>32785.75</v>
      </c>
      <c r="V9" s="73">
        <v>34996.395833333336</v>
      </c>
      <c r="W9" s="73">
        <v>36125.59416666667</v>
      </c>
    </row>
    <row r="10" spans="1:23" ht="12.75">
      <c r="A10" s="56">
        <v>6</v>
      </c>
      <c r="B10" s="113" t="s">
        <v>149</v>
      </c>
      <c r="C10" s="61">
        <v>9</v>
      </c>
      <c r="D10" s="61">
        <v>17</v>
      </c>
      <c r="E10" s="61"/>
      <c r="F10" s="61">
        <v>2011</v>
      </c>
      <c r="G10" s="61" t="s">
        <v>150</v>
      </c>
      <c r="H10" s="81">
        <v>103181</v>
      </c>
      <c r="I10" s="72">
        <v>100111</v>
      </c>
      <c r="J10" s="72">
        <v>93366</v>
      </c>
      <c r="K10" s="72">
        <v>95218</v>
      </c>
      <c r="L10" s="72">
        <v>84252</v>
      </c>
      <c r="M10" s="72">
        <v>82197</v>
      </c>
      <c r="N10" s="72">
        <v>83772</v>
      </c>
      <c r="O10" s="72">
        <v>80328.2</v>
      </c>
      <c r="P10" s="72">
        <v>90337</v>
      </c>
      <c r="Q10" s="72">
        <v>93014</v>
      </c>
      <c r="R10" s="72">
        <v>95279</v>
      </c>
      <c r="S10" s="72">
        <v>96221</v>
      </c>
      <c r="T10" s="103">
        <f t="shared" si="0"/>
        <v>1097276.2</v>
      </c>
      <c r="U10" s="103">
        <f t="shared" si="1"/>
        <v>91439.68333333333</v>
      </c>
      <c r="V10" s="73">
        <v>98381.47666666667</v>
      </c>
      <c r="W10" s="73">
        <v>101174.89083333335</v>
      </c>
    </row>
    <row r="11" spans="1:23" ht="12.75">
      <c r="A11" s="56">
        <v>7</v>
      </c>
      <c r="B11" s="113" t="s">
        <v>151</v>
      </c>
      <c r="C11" s="61">
        <v>9</v>
      </c>
      <c r="D11" s="61">
        <v>8</v>
      </c>
      <c r="E11" s="61"/>
      <c r="F11" s="61">
        <v>2009</v>
      </c>
      <c r="G11" s="61" t="s">
        <v>152</v>
      </c>
      <c r="H11" s="81">
        <v>50826</v>
      </c>
      <c r="I11" s="72">
        <v>49670</v>
      </c>
      <c r="J11" s="72">
        <v>42485.05</v>
      </c>
      <c r="K11" s="72">
        <v>45884</v>
      </c>
      <c r="L11" s="72">
        <v>42734</v>
      </c>
      <c r="M11" s="72">
        <v>41923</v>
      </c>
      <c r="N11" s="72">
        <v>41481</v>
      </c>
      <c r="O11" s="72">
        <v>40870</v>
      </c>
      <c r="P11" s="72">
        <v>45177</v>
      </c>
      <c r="Q11" s="72">
        <v>45627</v>
      </c>
      <c r="R11" s="72">
        <v>45609</v>
      </c>
      <c r="S11" s="72">
        <v>48133</v>
      </c>
      <c r="T11" s="103">
        <f t="shared" si="0"/>
        <v>540419.05</v>
      </c>
      <c r="U11" s="103">
        <f t="shared" si="1"/>
        <v>45034.92083333334</v>
      </c>
      <c r="V11" s="73">
        <v>46026.10916666667</v>
      </c>
      <c r="W11" s="73">
        <v>47355.72583333333</v>
      </c>
    </row>
    <row r="12" spans="1:23" ht="12.75">
      <c r="A12" s="59">
        <v>8</v>
      </c>
      <c r="B12" s="113" t="s">
        <v>153</v>
      </c>
      <c r="C12" s="61">
        <v>9</v>
      </c>
      <c r="D12" s="61">
        <v>6</v>
      </c>
      <c r="E12" s="61" t="s">
        <v>141</v>
      </c>
      <c r="F12" s="61">
        <v>2009</v>
      </c>
      <c r="G12" s="61" t="s">
        <v>154</v>
      </c>
      <c r="H12" s="81">
        <v>35787</v>
      </c>
      <c r="I12" s="72">
        <v>34392</v>
      </c>
      <c r="J12" s="72">
        <v>32056.37</v>
      </c>
      <c r="K12" s="72">
        <v>34076</v>
      </c>
      <c r="L12" s="72">
        <v>31786</v>
      </c>
      <c r="M12" s="72">
        <v>30451</v>
      </c>
      <c r="N12" s="72">
        <v>31468</v>
      </c>
      <c r="O12" s="72">
        <v>29546</v>
      </c>
      <c r="P12" s="72">
        <v>32056</v>
      </c>
      <c r="Q12" s="72">
        <v>32274</v>
      </c>
      <c r="R12" s="72">
        <v>32394</v>
      </c>
      <c r="S12" s="72">
        <v>33813</v>
      </c>
      <c r="T12" s="103">
        <f t="shared" si="0"/>
        <v>390099.37</v>
      </c>
      <c r="U12" s="103">
        <f t="shared" si="1"/>
        <v>32508.280833333334</v>
      </c>
      <c r="V12" s="73">
        <v>33317.57916666667</v>
      </c>
      <c r="W12" s="73">
        <v>35442.79294117647</v>
      </c>
    </row>
    <row r="13" spans="1:23" ht="12.75">
      <c r="A13" s="56">
        <v>9</v>
      </c>
      <c r="B13" s="113" t="s">
        <v>155</v>
      </c>
      <c r="C13" s="61">
        <v>5</v>
      </c>
      <c r="D13" s="61">
        <v>15</v>
      </c>
      <c r="E13" s="61" t="s">
        <v>141</v>
      </c>
      <c r="F13" s="61">
        <v>2014</v>
      </c>
      <c r="G13" s="61" t="s">
        <v>156</v>
      </c>
      <c r="H13" s="81">
        <v>32933</v>
      </c>
      <c r="I13" s="72">
        <v>31947</v>
      </c>
      <c r="J13" s="72">
        <v>28759</v>
      </c>
      <c r="K13" s="72">
        <v>30387</v>
      </c>
      <c r="L13" s="72">
        <v>27509</v>
      </c>
      <c r="M13" s="72">
        <v>26487</v>
      </c>
      <c r="N13" s="72">
        <v>27029</v>
      </c>
      <c r="O13" s="72">
        <v>25767</v>
      </c>
      <c r="P13" s="72">
        <v>28446</v>
      </c>
      <c r="Q13" s="72">
        <v>28529</v>
      </c>
      <c r="R13" s="72">
        <v>28939</v>
      </c>
      <c r="S13" s="72">
        <v>29999</v>
      </c>
      <c r="T13" s="103">
        <f t="shared" si="0"/>
        <v>346731</v>
      </c>
      <c r="U13" s="103">
        <f t="shared" si="1"/>
        <v>28894.25</v>
      </c>
      <c r="V13" s="73">
        <v>30457.266666666666</v>
      </c>
      <c r="W13" s="73">
        <v>31705.401666666672</v>
      </c>
    </row>
    <row r="14" spans="1:23" ht="12.75">
      <c r="A14" s="56">
        <v>10</v>
      </c>
      <c r="B14" s="113" t="s">
        <v>157</v>
      </c>
      <c r="C14" s="61">
        <v>5</v>
      </c>
      <c r="D14" s="61">
        <v>8</v>
      </c>
      <c r="E14" s="61" t="s">
        <v>141</v>
      </c>
      <c r="F14" s="61">
        <v>2012</v>
      </c>
      <c r="G14" s="61" t="s">
        <v>158</v>
      </c>
      <c r="H14" s="81">
        <v>16151</v>
      </c>
      <c r="I14" s="72">
        <v>16839</v>
      </c>
      <c r="J14" s="72">
        <v>13938</v>
      </c>
      <c r="K14" s="72">
        <v>15992</v>
      </c>
      <c r="L14" s="72">
        <v>13002</v>
      </c>
      <c r="M14" s="72">
        <v>13451</v>
      </c>
      <c r="N14" s="72">
        <v>13482</v>
      </c>
      <c r="O14" s="72">
        <v>14712</v>
      </c>
      <c r="P14" s="72">
        <v>13961</v>
      </c>
      <c r="Q14" s="72">
        <v>14382</v>
      </c>
      <c r="R14" s="72">
        <v>15729</v>
      </c>
      <c r="S14" s="72">
        <v>15521</v>
      </c>
      <c r="T14" s="103">
        <f t="shared" si="0"/>
        <v>177160</v>
      </c>
      <c r="U14" s="103">
        <f t="shared" si="1"/>
        <v>14763.333333333334</v>
      </c>
      <c r="V14" s="73">
        <v>15630.171666666667</v>
      </c>
      <c r="W14" s="73">
        <v>16016.581249999997</v>
      </c>
    </row>
    <row r="15" spans="1:23" ht="12.75">
      <c r="A15" s="59">
        <v>11</v>
      </c>
      <c r="B15" s="113" t="s">
        <v>159</v>
      </c>
      <c r="C15" s="61">
        <v>5</v>
      </c>
      <c r="D15" s="61">
        <v>15</v>
      </c>
      <c r="E15" s="61" t="s">
        <v>141</v>
      </c>
      <c r="F15" s="61">
        <v>2012</v>
      </c>
      <c r="G15" s="61" t="s">
        <v>160</v>
      </c>
      <c r="H15" s="81">
        <v>31271</v>
      </c>
      <c r="I15" s="72">
        <v>30354</v>
      </c>
      <c r="J15" s="72">
        <v>27215</v>
      </c>
      <c r="K15" s="72">
        <v>29064</v>
      </c>
      <c r="L15" s="72">
        <v>26156</v>
      </c>
      <c r="M15" s="72">
        <v>24984</v>
      </c>
      <c r="N15" s="72">
        <v>27176</v>
      </c>
      <c r="O15" s="72">
        <v>25023.3</v>
      </c>
      <c r="P15" s="72">
        <v>26509</v>
      </c>
      <c r="Q15" s="72">
        <v>27086</v>
      </c>
      <c r="R15" s="72">
        <v>28932</v>
      </c>
      <c r="S15" s="72">
        <v>28946</v>
      </c>
      <c r="T15" s="103">
        <f t="shared" si="0"/>
        <v>332716.3</v>
      </c>
      <c r="U15" s="103">
        <f t="shared" si="1"/>
        <v>27726.358333333334</v>
      </c>
      <c r="V15" s="73">
        <v>29181.734166666665</v>
      </c>
      <c r="W15" s="73">
        <v>30814.10083333333</v>
      </c>
    </row>
    <row r="16" spans="1:23" ht="12.75">
      <c r="A16" s="56">
        <v>12</v>
      </c>
      <c r="B16" s="113" t="s">
        <v>161</v>
      </c>
      <c r="C16" s="61">
        <v>5</v>
      </c>
      <c r="D16" s="61">
        <v>8</v>
      </c>
      <c r="E16" s="61"/>
      <c r="F16" s="61">
        <v>2011</v>
      </c>
      <c r="G16" s="61" t="s">
        <v>162</v>
      </c>
      <c r="H16" s="81">
        <v>17984</v>
      </c>
      <c r="I16" s="72">
        <v>15772</v>
      </c>
      <c r="J16" s="72">
        <v>16021</v>
      </c>
      <c r="K16" s="72">
        <v>15841</v>
      </c>
      <c r="L16" s="72">
        <v>14202</v>
      </c>
      <c r="M16" s="72">
        <v>14361</v>
      </c>
      <c r="N16" s="72">
        <v>14122</v>
      </c>
      <c r="O16" s="72">
        <v>15418</v>
      </c>
      <c r="P16" s="72">
        <v>15001</v>
      </c>
      <c r="Q16" s="72">
        <v>15082</v>
      </c>
      <c r="R16" s="72">
        <v>16628</v>
      </c>
      <c r="S16" s="72">
        <v>16722</v>
      </c>
      <c r="T16" s="103">
        <f t="shared" si="0"/>
        <v>187154</v>
      </c>
      <c r="U16" s="103">
        <f t="shared" si="1"/>
        <v>15596.166666666666</v>
      </c>
      <c r="V16" s="73">
        <v>15421.240833333335</v>
      </c>
      <c r="W16" s="73">
        <v>16775.290250000002</v>
      </c>
    </row>
    <row r="17" spans="1:23" ht="12.75">
      <c r="A17" s="56">
        <v>13</v>
      </c>
      <c r="B17" s="108" t="s">
        <v>163</v>
      </c>
      <c r="C17" s="61">
        <v>9</v>
      </c>
      <c r="D17" s="61">
        <v>6</v>
      </c>
      <c r="E17" s="61"/>
      <c r="F17" s="61">
        <v>2011</v>
      </c>
      <c r="G17" s="61" t="s">
        <v>164</v>
      </c>
      <c r="H17" s="81">
        <v>36074</v>
      </c>
      <c r="I17" s="72">
        <v>34332</v>
      </c>
      <c r="J17" s="72">
        <v>32419</v>
      </c>
      <c r="K17" s="72">
        <v>33058</v>
      </c>
      <c r="L17" s="72">
        <v>29287</v>
      </c>
      <c r="M17" s="72">
        <v>28157</v>
      </c>
      <c r="N17" s="72">
        <v>30434</v>
      </c>
      <c r="O17" s="72">
        <v>30022</v>
      </c>
      <c r="P17" s="72">
        <v>29481</v>
      </c>
      <c r="Q17" s="72">
        <v>31654</v>
      </c>
      <c r="R17" s="72">
        <v>33995</v>
      </c>
      <c r="S17" s="72">
        <v>33295</v>
      </c>
      <c r="T17" s="103">
        <f t="shared" si="0"/>
        <v>382208</v>
      </c>
      <c r="U17" s="103">
        <f t="shared" si="1"/>
        <v>31850.666666666668</v>
      </c>
      <c r="V17" s="73">
        <v>32368.375833333335</v>
      </c>
      <c r="W17" s="73">
        <v>33634.44908333333</v>
      </c>
    </row>
    <row r="18" spans="1:23" ht="12.75">
      <c r="A18" s="59">
        <v>14</v>
      </c>
      <c r="B18" s="108" t="s">
        <v>165</v>
      </c>
      <c r="C18" s="61">
        <v>9</v>
      </c>
      <c r="D18" s="61">
        <v>12</v>
      </c>
      <c r="E18" s="61"/>
      <c r="F18" s="61">
        <v>2009</v>
      </c>
      <c r="G18" s="61" t="s">
        <v>166</v>
      </c>
      <c r="H18" s="81">
        <v>75124</v>
      </c>
      <c r="I18" s="72">
        <v>71101</v>
      </c>
      <c r="J18" s="72">
        <v>65954</v>
      </c>
      <c r="K18" s="72">
        <v>68290</v>
      </c>
      <c r="L18" s="72">
        <v>61160</v>
      </c>
      <c r="M18" s="72">
        <v>57930</v>
      </c>
      <c r="N18" s="72">
        <v>59071</v>
      </c>
      <c r="O18" s="72">
        <v>59794</v>
      </c>
      <c r="P18" s="72">
        <v>61732</v>
      </c>
      <c r="Q18" s="72">
        <v>65952</v>
      </c>
      <c r="R18" s="72">
        <v>69085</v>
      </c>
      <c r="S18" s="72">
        <v>69231</v>
      </c>
      <c r="T18" s="103">
        <f t="shared" si="0"/>
        <v>784424</v>
      </c>
      <c r="U18" s="103">
        <f t="shared" si="1"/>
        <v>65368.666666666664</v>
      </c>
      <c r="V18" s="73">
        <v>67893.21333333333</v>
      </c>
      <c r="W18" s="73">
        <v>69739.2675</v>
      </c>
    </row>
    <row r="19" spans="1:23" ht="12.75">
      <c r="A19" s="56">
        <v>15</v>
      </c>
      <c r="B19" s="108" t="s">
        <v>167</v>
      </c>
      <c r="C19" s="61">
        <v>5</v>
      </c>
      <c r="D19" s="61">
        <v>7</v>
      </c>
      <c r="E19" s="61"/>
      <c r="F19" s="61">
        <v>2009</v>
      </c>
      <c r="G19" s="61" t="s">
        <v>168</v>
      </c>
      <c r="H19" s="81">
        <v>14342</v>
      </c>
      <c r="I19" s="72">
        <v>12812</v>
      </c>
      <c r="J19" s="72">
        <v>12724</v>
      </c>
      <c r="K19" s="72">
        <v>13142</v>
      </c>
      <c r="L19" s="72">
        <v>11523</v>
      </c>
      <c r="M19" s="72">
        <v>12873</v>
      </c>
      <c r="N19" s="72">
        <v>12266</v>
      </c>
      <c r="O19" s="72">
        <v>11342</v>
      </c>
      <c r="P19" s="72">
        <v>11492</v>
      </c>
      <c r="Q19" s="72">
        <v>12333</v>
      </c>
      <c r="R19" s="72">
        <v>12912</v>
      </c>
      <c r="S19" s="72">
        <v>13054</v>
      </c>
      <c r="T19" s="103">
        <f t="shared" si="0"/>
        <v>150815</v>
      </c>
      <c r="U19" s="103">
        <f t="shared" si="1"/>
        <v>12567.916666666666</v>
      </c>
      <c r="V19" s="73">
        <v>13007.289999999999</v>
      </c>
      <c r="W19" s="73">
        <v>13945.134333333335</v>
      </c>
    </row>
    <row r="20" spans="1:23" ht="12.75">
      <c r="A20" s="56">
        <v>16</v>
      </c>
      <c r="B20" s="108" t="s">
        <v>169</v>
      </c>
      <c r="C20" s="61">
        <v>5</v>
      </c>
      <c r="D20" s="61">
        <v>15</v>
      </c>
      <c r="E20" s="61"/>
      <c r="F20" s="61">
        <v>2009</v>
      </c>
      <c r="G20" s="61" t="s">
        <v>170</v>
      </c>
      <c r="H20" s="81">
        <v>33063</v>
      </c>
      <c r="I20" s="72">
        <v>31985</v>
      </c>
      <c r="J20" s="72">
        <v>29349</v>
      </c>
      <c r="K20" s="72">
        <v>31055</v>
      </c>
      <c r="L20" s="72">
        <v>29076</v>
      </c>
      <c r="M20" s="72">
        <v>29125</v>
      </c>
      <c r="N20" s="72">
        <v>27967</v>
      </c>
      <c r="O20" s="72">
        <v>27785</v>
      </c>
      <c r="P20" s="72">
        <v>27722</v>
      </c>
      <c r="Q20" s="72">
        <v>29415</v>
      </c>
      <c r="R20" s="72">
        <v>31881</v>
      </c>
      <c r="S20" s="72">
        <v>31177</v>
      </c>
      <c r="T20" s="103">
        <f t="shared" si="0"/>
        <v>359600</v>
      </c>
      <c r="U20" s="103">
        <f t="shared" si="1"/>
        <v>29966.666666666668</v>
      </c>
      <c r="V20" s="73">
        <v>31054.576666666664</v>
      </c>
      <c r="W20" s="73">
        <v>32834.196083333336</v>
      </c>
    </row>
    <row r="21" spans="1:23" ht="12.75">
      <c r="A21" s="59">
        <v>17</v>
      </c>
      <c r="B21" s="108" t="s">
        <v>171</v>
      </c>
      <c r="C21" s="61">
        <v>5</v>
      </c>
      <c r="D21" s="61">
        <v>7</v>
      </c>
      <c r="E21" s="61"/>
      <c r="F21" s="61">
        <v>2010</v>
      </c>
      <c r="G21" s="61" t="s">
        <v>172</v>
      </c>
      <c r="H21" s="81">
        <v>13508</v>
      </c>
      <c r="I21" s="72">
        <v>13162</v>
      </c>
      <c r="J21" s="72">
        <v>12556</v>
      </c>
      <c r="K21" s="72">
        <v>12772</v>
      </c>
      <c r="L21" s="72">
        <v>11493</v>
      </c>
      <c r="M21" s="72">
        <v>10854</v>
      </c>
      <c r="N21" s="72">
        <v>11992</v>
      </c>
      <c r="O21" s="72">
        <v>11048</v>
      </c>
      <c r="P21" s="72">
        <v>11292</v>
      </c>
      <c r="Q21" s="72">
        <v>11553</v>
      </c>
      <c r="R21" s="72">
        <v>12137</v>
      </c>
      <c r="S21" s="72">
        <v>12379</v>
      </c>
      <c r="T21" s="103">
        <f t="shared" si="0"/>
        <v>144746</v>
      </c>
      <c r="U21" s="103">
        <f t="shared" si="1"/>
        <v>12062.166666666666</v>
      </c>
      <c r="V21" s="73">
        <v>12367.9</v>
      </c>
      <c r="W21" s="73">
        <v>12610.571916666668</v>
      </c>
    </row>
    <row r="22" spans="1:23" s="68" customFormat="1" ht="12.75">
      <c r="A22" s="56">
        <v>18</v>
      </c>
      <c r="B22" s="108" t="s">
        <v>175</v>
      </c>
      <c r="C22" s="61">
        <v>9</v>
      </c>
      <c r="D22" s="61">
        <v>7</v>
      </c>
      <c r="E22" s="61" t="s">
        <v>141</v>
      </c>
      <c r="F22" s="61">
        <v>2010</v>
      </c>
      <c r="G22" s="61" t="s">
        <v>176</v>
      </c>
      <c r="H22" s="81">
        <v>44282</v>
      </c>
      <c r="I22" s="72">
        <v>43355</v>
      </c>
      <c r="J22" s="72">
        <v>39745</v>
      </c>
      <c r="K22" s="72">
        <v>41779</v>
      </c>
      <c r="L22" s="72">
        <v>37377</v>
      </c>
      <c r="M22" s="72">
        <v>37043</v>
      </c>
      <c r="N22" s="72">
        <v>35666</v>
      </c>
      <c r="O22" s="72">
        <v>36739</v>
      </c>
      <c r="P22" s="72">
        <v>37902</v>
      </c>
      <c r="Q22" s="72">
        <v>39423</v>
      </c>
      <c r="R22" s="72">
        <v>40875</v>
      </c>
      <c r="S22" s="72">
        <v>41930</v>
      </c>
      <c r="T22" s="103">
        <f t="shared" si="0"/>
        <v>476116</v>
      </c>
      <c r="U22" s="103">
        <f t="shared" si="1"/>
        <v>39676.333333333336</v>
      </c>
      <c r="V22" s="73">
        <v>7223.03125</v>
      </c>
      <c r="W22" s="73">
        <v>7856.028333333333</v>
      </c>
    </row>
    <row r="23" spans="1:23" s="68" customFormat="1" ht="12.75">
      <c r="A23" s="56">
        <v>19</v>
      </c>
      <c r="B23" s="108" t="s">
        <v>177</v>
      </c>
      <c r="C23" s="61">
        <v>9</v>
      </c>
      <c r="D23" s="61">
        <v>8</v>
      </c>
      <c r="E23" s="61" t="s">
        <v>141</v>
      </c>
      <c r="F23" s="61">
        <v>2012</v>
      </c>
      <c r="G23" s="61" t="s">
        <v>178</v>
      </c>
      <c r="H23" s="81">
        <v>45330</v>
      </c>
      <c r="I23" s="72">
        <v>42139</v>
      </c>
      <c r="J23" s="72">
        <v>40549.05</v>
      </c>
      <c r="K23" s="72">
        <v>46181</v>
      </c>
      <c r="L23" s="72">
        <v>39666</v>
      </c>
      <c r="M23" s="72">
        <v>42206</v>
      </c>
      <c r="N23" s="72">
        <v>41245</v>
      </c>
      <c r="O23" s="72">
        <v>39290</v>
      </c>
      <c r="P23" s="72">
        <v>38974</v>
      </c>
      <c r="Q23" s="72">
        <v>40974</v>
      </c>
      <c r="R23" s="72">
        <v>44587</v>
      </c>
      <c r="S23" s="72">
        <v>43820</v>
      </c>
      <c r="T23" s="103">
        <f t="shared" si="0"/>
        <v>504961.05</v>
      </c>
      <c r="U23" s="103">
        <f t="shared" si="1"/>
        <v>42080.0875</v>
      </c>
      <c r="V23" s="73">
        <v>41774.33583333334</v>
      </c>
      <c r="W23" s="73">
        <v>44383.82166666666</v>
      </c>
    </row>
    <row r="24" spans="1:23" s="68" customFormat="1" ht="12.75">
      <c r="A24" s="59">
        <v>20</v>
      </c>
      <c r="B24" s="108" t="s">
        <v>179</v>
      </c>
      <c r="C24" s="61">
        <v>5</v>
      </c>
      <c r="D24" s="61">
        <v>30</v>
      </c>
      <c r="E24" s="61"/>
      <c r="F24" s="61">
        <v>2011</v>
      </c>
      <c r="G24" s="61" t="s">
        <v>180</v>
      </c>
      <c r="H24" s="81">
        <v>65759</v>
      </c>
      <c r="I24" s="72">
        <v>60923</v>
      </c>
      <c r="J24" s="72">
        <v>57571</v>
      </c>
      <c r="K24" s="72">
        <v>61096</v>
      </c>
      <c r="L24" s="72">
        <v>54284</v>
      </c>
      <c r="M24" s="72">
        <v>52734</v>
      </c>
      <c r="N24" s="72">
        <v>54178</v>
      </c>
      <c r="O24" s="72">
        <v>54594</v>
      </c>
      <c r="P24" s="72">
        <v>56086</v>
      </c>
      <c r="Q24" s="72">
        <v>59548</v>
      </c>
      <c r="R24" s="72">
        <v>63684</v>
      </c>
      <c r="S24" s="72">
        <v>61828</v>
      </c>
      <c r="T24" s="103">
        <f t="shared" si="0"/>
        <v>702285</v>
      </c>
      <c r="U24" s="103">
        <f t="shared" si="1"/>
        <v>58523.75</v>
      </c>
      <c r="V24" s="73">
        <v>43154.4575</v>
      </c>
      <c r="W24" s="73">
        <v>45076.807499999995</v>
      </c>
    </row>
    <row r="25" spans="1:23" s="68" customFormat="1" ht="12.75">
      <c r="A25" s="56">
        <v>21</v>
      </c>
      <c r="B25" s="108" t="s">
        <v>181</v>
      </c>
      <c r="C25" s="61">
        <v>9</v>
      </c>
      <c r="D25" s="61">
        <v>8</v>
      </c>
      <c r="E25" s="61" t="s">
        <v>141</v>
      </c>
      <c r="F25" s="61">
        <v>2012</v>
      </c>
      <c r="G25" s="61" t="s">
        <v>182</v>
      </c>
      <c r="H25" s="81">
        <v>49934</v>
      </c>
      <c r="I25" s="72">
        <v>45880</v>
      </c>
      <c r="J25" s="72">
        <v>43530</v>
      </c>
      <c r="K25" s="72">
        <v>45673</v>
      </c>
      <c r="L25" s="72">
        <v>40388</v>
      </c>
      <c r="M25" s="72">
        <v>40658</v>
      </c>
      <c r="N25" s="72">
        <v>41501</v>
      </c>
      <c r="O25" s="72">
        <v>39655</v>
      </c>
      <c r="P25" s="72">
        <v>41020</v>
      </c>
      <c r="Q25" s="72">
        <v>44182</v>
      </c>
      <c r="R25" s="72">
        <v>46608</v>
      </c>
      <c r="S25" s="72">
        <v>45411</v>
      </c>
      <c r="T25" s="103">
        <f t="shared" si="0"/>
        <v>524440</v>
      </c>
      <c r="U25" s="103">
        <f t="shared" si="1"/>
        <v>43703.333333333336</v>
      </c>
      <c r="V25" s="73">
        <v>59467.3825</v>
      </c>
      <c r="W25" s="73">
        <v>61212.506583333336</v>
      </c>
    </row>
    <row r="26" spans="1:23" s="68" customFormat="1" ht="12.75">
      <c r="A26" s="56">
        <v>22</v>
      </c>
      <c r="B26" s="108" t="s">
        <v>183</v>
      </c>
      <c r="C26" s="61">
        <v>9</v>
      </c>
      <c r="D26" s="61">
        <v>10</v>
      </c>
      <c r="E26" s="61" t="s">
        <v>141</v>
      </c>
      <c r="F26" s="61">
        <v>2014</v>
      </c>
      <c r="G26" s="61" t="s">
        <v>184</v>
      </c>
      <c r="H26" s="81">
        <v>61932</v>
      </c>
      <c r="I26" s="72">
        <v>58635</v>
      </c>
      <c r="J26" s="72">
        <v>55809</v>
      </c>
      <c r="K26" s="72">
        <v>58256</v>
      </c>
      <c r="L26" s="72">
        <v>52906</v>
      </c>
      <c r="M26" s="72">
        <v>53856</v>
      </c>
      <c r="N26" s="72">
        <v>51479</v>
      </c>
      <c r="O26" s="72">
        <v>51256</v>
      </c>
      <c r="P26" s="72">
        <v>51782</v>
      </c>
      <c r="Q26" s="72">
        <v>54484</v>
      </c>
      <c r="R26" s="72">
        <v>56924</v>
      </c>
      <c r="S26" s="72">
        <v>58436</v>
      </c>
      <c r="T26" s="103">
        <f t="shared" si="0"/>
        <v>665755</v>
      </c>
      <c r="U26" s="103">
        <f t="shared" si="1"/>
        <v>55479.583333333336</v>
      </c>
      <c r="V26" s="73">
        <v>44815.05416666667</v>
      </c>
      <c r="W26" s="73">
        <v>46795.010500000004</v>
      </c>
    </row>
    <row r="27" spans="1:23" s="68" customFormat="1" ht="12.75">
      <c r="A27" s="59">
        <v>23</v>
      </c>
      <c r="B27" s="108" t="s">
        <v>185</v>
      </c>
      <c r="C27" s="61">
        <v>5</v>
      </c>
      <c r="D27" s="61">
        <v>15</v>
      </c>
      <c r="E27" s="61"/>
      <c r="F27" s="61">
        <v>2009</v>
      </c>
      <c r="G27" s="61" t="s">
        <v>186</v>
      </c>
      <c r="H27" s="81">
        <v>33831</v>
      </c>
      <c r="I27" s="72">
        <v>31359</v>
      </c>
      <c r="J27" s="72">
        <v>28687</v>
      </c>
      <c r="K27" s="72">
        <v>31312</v>
      </c>
      <c r="L27" s="72">
        <v>25938</v>
      </c>
      <c r="M27" s="72">
        <v>25811</v>
      </c>
      <c r="N27" s="72">
        <v>25689</v>
      </c>
      <c r="O27" s="72">
        <v>28473</v>
      </c>
      <c r="P27" s="72">
        <v>26524</v>
      </c>
      <c r="Q27" s="72">
        <v>28410</v>
      </c>
      <c r="R27" s="72">
        <v>30192</v>
      </c>
      <c r="S27" s="72">
        <v>28717</v>
      </c>
      <c r="T27" s="103">
        <f t="shared" si="0"/>
        <v>344943</v>
      </c>
      <c r="U27" s="103">
        <f t="shared" si="1"/>
        <v>28745.25</v>
      </c>
      <c r="V27" s="73">
        <v>57513.52166666667</v>
      </c>
      <c r="W27" s="73">
        <v>60215.31983333334</v>
      </c>
    </row>
    <row r="28" spans="1:23" s="68" customFormat="1" ht="12.75">
      <c r="A28" s="56">
        <v>24</v>
      </c>
      <c r="B28" s="108" t="s">
        <v>187</v>
      </c>
      <c r="C28" s="61">
        <v>5</v>
      </c>
      <c r="D28" s="61">
        <v>8</v>
      </c>
      <c r="E28" s="61" t="s">
        <v>141</v>
      </c>
      <c r="F28" s="61">
        <v>2009</v>
      </c>
      <c r="G28" s="61" t="s">
        <v>188</v>
      </c>
      <c r="H28" s="81">
        <v>17785</v>
      </c>
      <c r="I28" s="72">
        <v>16766</v>
      </c>
      <c r="J28" s="72">
        <v>16743</v>
      </c>
      <c r="K28" s="72">
        <v>16112</v>
      </c>
      <c r="L28" s="72">
        <v>12484</v>
      </c>
      <c r="M28" s="72">
        <v>15482</v>
      </c>
      <c r="N28" s="72">
        <v>14442</v>
      </c>
      <c r="O28" s="72">
        <v>15976</v>
      </c>
      <c r="P28" s="72">
        <v>16338</v>
      </c>
      <c r="Q28" s="72">
        <v>15291</v>
      </c>
      <c r="R28" s="72">
        <v>16263</v>
      </c>
      <c r="S28" s="72">
        <v>15897</v>
      </c>
      <c r="T28" s="103">
        <f t="shared" si="0"/>
        <v>189579</v>
      </c>
      <c r="U28" s="103">
        <f t="shared" si="1"/>
        <v>15798.25</v>
      </c>
      <c r="V28" s="73">
        <v>30584.073333333334</v>
      </c>
      <c r="W28" s="73">
        <v>31435.874833333335</v>
      </c>
    </row>
    <row r="29" spans="1:23" s="68" customFormat="1" ht="12.75">
      <c r="A29" s="56">
        <v>25</v>
      </c>
      <c r="B29" s="108" t="s">
        <v>189</v>
      </c>
      <c r="C29" s="61">
        <v>5</v>
      </c>
      <c r="D29" s="61">
        <v>12</v>
      </c>
      <c r="E29" s="61"/>
      <c r="F29" s="61">
        <v>2009</v>
      </c>
      <c r="G29" s="61" t="s">
        <v>190</v>
      </c>
      <c r="H29" s="81">
        <v>26320</v>
      </c>
      <c r="I29" s="72">
        <v>25180</v>
      </c>
      <c r="J29" s="72">
        <v>24034</v>
      </c>
      <c r="K29" s="72">
        <v>24060</v>
      </c>
      <c r="L29" s="72">
        <v>21372</v>
      </c>
      <c r="M29" s="72">
        <v>20390</v>
      </c>
      <c r="N29" s="72">
        <v>20522</v>
      </c>
      <c r="O29" s="72">
        <v>20860</v>
      </c>
      <c r="P29" s="72">
        <v>21230</v>
      </c>
      <c r="Q29" s="72">
        <v>22782</v>
      </c>
      <c r="R29" s="72">
        <v>24530</v>
      </c>
      <c r="S29" s="72">
        <v>23932</v>
      </c>
      <c r="T29" s="103">
        <f t="shared" si="0"/>
        <v>275212</v>
      </c>
      <c r="U29" s="103">
        <f t="shared" si="1"/>
        <v>22934.333333333332</v>
      </c>
      <c r="V29" s="73">
        <v>15866.050000000001</v>
      </c>
      <c r="W29" s="73">
        <v>15951.117083333336</v>
      </c>
    </row>
    <row r="30" spans="1:23" s="68" customFormat="1" ht="12.75">
      <c r="A30" s="59">
        <v>26</v>
      </c>
      <c r="B30" s="108" t="s">
        <v>191</v>
      </c>
      <c r="C30" s="61">
        <v>9</v>
      </c>
      <c r="D30" s="61"/>
      <c r="E30" s="61"/>
      <c r="F30" s="61">
        <v>2012</v>
      </c>
      <c r="G30" s="61" t="s">
        <v>192</v>
      </c>
      <c r="H30" s="81">
        <v>43922</v>
      </c>
      <c r="I30" s="72">
        <v>40852</v>
      </c>
      <c r="J30" s="72">
        <v>38990</v>
      </c>
      <c r="K30" s="72">
        <v>40249</v>
      </c>
      <c r="L30" s="72">
        <v>36821</v>
      </c>
      <c r="M30" s="72">
        <v>35899</v>
      </c>
      <c r="N30" s="72">
        <v>35351</v>
      </c>
      <c r="O30" s="72">
        <v>36919</v>
      </c>
      <c r="P30" s="72">
        <v>37885</v>
      </c>
      <c r="Q30" s="72">
        <v>38961</v>
      </c>
      <c r="R30" s="72">
        <v>41449</v>
      </c>
      <c r="S30" s="72">
        <v>41616</v>
      </c>
      <c r="T30" s="103">
        <f t="shared" si="0"/>
        <v>468914</v>
      </c>
      <c r="U30" s="103">
        <f t="shared" si="1"/>
        <v>39076.166666666664</v>
      </c>
      <c r="V30" s="73">
        <v>23926.40166666667</v>
      </c>
      <c r="W30" s="73">
        <v>24913.2075</v>
      </c>
    </row>
    <row r="31" spans="1:23" s="68" customFormat="1" ht="12.75">
      <c r="A31" s="56">
        <v>27</v>
      </c>
      <c r="B31" s="108" t="s">
        <v>193</v>
      </c>
      <c r="C31" s="61">
        <v>5</v>
      </c>
      <c r="D31" s="61">
        <v>7</v>
      </c>
      <c r="E31" s="61" t="s">
        <v>141</v>
      </c>
      <c r="F31" s="61">
        <v>2009</v>
      </c>
      <c r="G31" s="61" t="s">
        <v>194</v>
      </c>
      <c r="H31" s="81">
        <v>11152</v>
      </c>
      <c r="I31" s="72">
        <v>11336</v>
      </c>
      <c r="J31" s="72">
        <v>10633</v>
      </c>
      <c r="K31" s="72">
        <v>10179</v>
      </c>
      <c r="L31" s="72">
        <v>10859</v>
      </c>
      <c r="M31" s="72">
        <v>10081</v>
      </c>
      <c r="N31" s="72">
        <v>9329</v>
      </c>
      <c r="O31" s="72">
        <v>10114</v>
      </c>
      <c r="P31" s="72">
        <v>10851</v>
      </c>
      <c r="Q31" s="72">
        <v>10958</v>
      </c>
      <c r="R31" s="72">
        <v>11694</v>
      </c>
      <c r="S31" s="72">
        <v>11694</v>
      </c>
      <c r="T31" s="103">
        <f t="shared" si="0"/>
        <v>128880</v>
      </c>
      <c r="U31" s="103">
        <f t="shared" si="1"/>
        <v>10740</v>
      </c>
      <c r="V31" s="73">
        <v>40171.486666666664</v>
      </c>
      <c r="W31" s="73">
        <v>41951.70500000001</v>
      </c>
    </row>
    <row r="32" spans="1:23" s="68" customFormat="1" ht="12.75">
      <c r="A32" s="56">
        <v>28</v>
      </c>
      <c r="B32" s="108" t="s">
        <v>195</v>
      </c>
      <c r="C32" s="61">
        <v>5</v>
      </c>
      <c r="D32" s="61">
        <v>15</v>
      </c>
      <c r="E32" s="61"/>
      <c r="F32" s="61">
        <v>2011</v>
      </c>
      <c r="G32" s="61" t="s">
        <v>196</v>
      </c>
      <c r="H32" s="81">
        <v>34849</v>
      </c>
      <c r="I32" s="72">
        <v>33176</v>
      </c>
      <c r="J32" s="72">
        <v>31238</v>
      </c>
      <c r="K32" s="72">
        <v>32194</v>
      </c>
      <c r="L32" s="72">
        <v>27672</v>
      </c>
      <c r="M32" s="72">
        <v>27267</v>
      </c>
      <c r="N32" s="72">
        <v>26497</v>
      </c>
      <c r="O32" s="72">
        <v>26511</v>
      </c>
      <c r="P32" s="72">
        <v>26501</v>
      </c>
      <c r="Q32" s="72">
        <v>28883</v>
      </c>
      <c r="R32" s="72">
        <v>31085</v>
      </c>
      <c r="S32" s="72">
        <v>30889</v>
      </c>
      <c r="T32" s="103">
        <f t="shared" si="0"/>
        <v>356762</v>
      </c>
      <c r="U32" s="103">
        <f t="shared" si="1"/>
        <v>29730.166666666668</v>
      </c>
      <c r="V32" s="73">
        <v>10302</v>
      </c>
      <c r="W32" s="73">
        <v>10655.514666666666</v>
      </c>
    </row>
    <row r="33" spans="1:23" s="68" customFormat="1" ht="12.75">
      <c r="A33" s="59">
        <v>29</v>
      </c>
      <c r="B33" s="110" t="s">
        <v>48</v>
      </c>
      <c r="C33" s="61">
        <v>10</v>
      </c>
      <c r="D33" s="61">
        <v>3</v>
      </c>
      <c r="E33" s="61"/>
      <c r="F33" s="61">
        <v>2010</v>
      </c>
      <c r="G33" s="61" t="s">
        <v>197</v>
      </c>
      <c r="H33" s="81">
        <v>21017</v>
      </c>
      <c r="I33" s="72">
        <v>20807</v>
      </c>
      <c r="J33" s="72">
        <v>20559</v>
      </c>
      <c r="K33" s="72">
        <v>20970</v>
      </c>
      <c r="L33" s="72">
        <v>19338</v>
      </c>
      <c r="M33" s="72">
        <v>17361</v>
      </c>
      <c r="N33" s="72">
        <v>16983</v>
      </c>
      <c r="O33" s="72">
        <v>16671</v>
      </c>
      <c r="P33" s="72">
        <v>18630</v>
      </c>
      <c r="Q33" s="72">
        <v>20625</v>
      </c>
      <c r="R33" s="72">
        <v>21632</v>
      </c>
      <c r="S33" s="72">
        <v>20842</v>
      </c>
      <c r="T33" s="103">
        <f t="shared" si="0"/>
        <v>235435</v>
      </c>
      <c r="U33" s="103">
        <f t="shared" si="1"/>
        <v>19619.583333333332</v>
      </c>
      <c r="V33" s="73">
        <v>32079.54416666667</v>
      </c>
      <c r="W33" s="73">
        <v>32809.067416666665</v>
      </c>
    </row>
    <row r="34" spans="1:23" s="68" customFormat="1" ht="13.5" thickBot="1">
      <c r="A34" s="56">
        <v>30</v>
      </c>
      <c r="B34" s="108" t="s">
        <v>198</v>
      </c>
      <c r="C34" s="61">
        <v>5</v>
      </c>
      <c r="D34" s="61">
        <v>7</v>
      </c>
      <c r="E34" s="61" t="s">
        <v>141</v>
      </c>
      <c r="F34" s="61">
        <v>2012</v>
      </c>
      <c r="G34" s="61" t="s">
        <v>199</v>
      </c>
      <c r="H34" s="83">
        <v>14336</v>
      </c>
      <c r="I34" s="72">
        <v>14310</v>
      </c>
      <c r="J34" s="72">
        <v>12828</v>
      </c>
      <c r="K34" s="72">
        <v>12742</v>
      </c>
      <c r="L34" s="72">
        <v>11365</v>
      </c>
      <c r="M34" s="72">
        <v>11066</v>
      </c>
      <c r="N34" s="72">
        <v>12626</v>
      </c>
      <c r="O34" s="72">
        <v>11066</v>
      </c>
      <c r="P34" s="72">
        <v>11506</v>
      </c>
      <c r="Q34" s="72">
        <v>11747</v>
      </c>
      <c r="R34" s="72">
        <v>13441</v>
      </c>
      <c r="S34" s="72">
        <v>12818</v>
      </c>
      <c r="T34" s="103">
        <f t="shared" si="0"/>
        <v>149851</v>
      </c>
      <c r="U34" s="103">
        <f t="shared" si="1"/>
        <v>12487.583333333334</v>
      </c>
      <c r="V34" s="73">
        <v>19517.033333333333</v>
      </c>
      <c r="W34" s="73">
        <v>19478.50525</v>
      </c>
    </row>
    <row r="35" spans="1:23" s="68" customFormat="1" ht="12.75">
      <c r="A35" s="56">
        <v>31</v>
      </c>
      <c r="B35" s="109" t="s">
        <v>200</v>
      </c>
      <c r="C35" s="61">
        <v>9</v>
      </c>
      <c r="D35" s="61">
        <v>8</v>
      </c>
      <c r="E35" s="61" t="s">
        <v>141</v>
      </c>
      <c r="F35" s="61">
        <v>2009</v>
      </c>
      <c r="G35" s="61" t="s">
        <v>201</v>
      </c>
      <c r="H35" s="80">
        <v>42714</v>
      </c>
      <c r="I35" s="72">
        <v>39886</v>
      </c>
      <c r="J35" s="72">
        <v>37630</v>
      </c>
      <c r="K35" s="72">
        <v>37756</v>
      </c>
      <c r="L35" s="72">
        <v>33994</v>
      </c>
      <c r="M35" s="72">
        <v>32937</v>
      </c>
      <c r="N35" s="72">
        <v>33297</v>
      </c>
      <c r="O35" s="72">
        <v>32804</v>
      </c>
      <c r="P35" s="72">
        <v>34349</v>
      </c>
      <c r="Q35" s="72">
        <v>36198</v>
      </c>
      <c r="R35" s="72">
        <v>38772</v>
      </c>
      <c r="S35" s="72">
        <v>38327</v>
      </c>
      <c r="T35" s="103">
        <f t="shared" si="0"/>
        <v>438664</v>
      </c>
      <c r="U35" s="103">
        <f t="shared" si="1"/>
        <v>36555.333333333336</v>
      </c>
      <c r="V35" s="73">
        <v>12817.019999999999</v>
      </c>
      <c r="W35" s="73">
        <v>12962.636666666665</v>
      </c>
    </row>
    <row r="36" spans="1:23" s="68" customFormat="1" ht="12.75">
      <c r="A36" s="59">
        <v>32</v>
      </c>
      <c r="B36" s="109" t="s">
        <v>202</v>
      </c>
      <c r="C36" s="61">
        <v>5</v>
      </c>
      <c r="D36" s="61">
        <v>27</v>
      </c>
      <c r="E36" s="61"/>
      <c r="F36" s="61">
        <v>2011</v>
      </c>
      <c r="G36" s="61" t="s">
        <v>203</v>
      </c>
      <c r="H36" s="81">
        <v>61271</v>
      </c>
      <c r="I36" s="72">
        <v>56592</v>
      </c>
      <c r="J36" s="72">
        <v>54104</v>
      </c>
      <c r="K36" s="72">
        <v>55388</v>
      </c>
      <c r="L36" s="72">
        <v>47923</v>
      </c>
      <c r="M36" s="72">
        <v>46616</v>
      </c>
      <c r="N36" s="72">
        <v>46959</v>
      </c>
      <c r="O36" s="72">
        <v>45751</v>
      </c>
      <c r="P36" s="72">
        <v>48274</v>
      </c>
      <c r="Q36" s="72">
        <v>51816</v>
      </c>
      <c r="R36" s="72">
        <v>55988</v>
      </c>
      <c r="S36" s="72">
        <v>54012</v>
      </c>
      <c r="T36" s="103">
        <f t="shared" si="0"/>
        <v>624694</v>
      </c>
      <c r="U36" s="103">
        <f t="shared" si="1"/>
        <v>52057.833333333336</v>
      </c>
      <c r="V36" s="73">
        <v>38681.666666666664</v>
      </c>
      <c r="W36" s="73">
        <v>39780.12916666667</v>
      </c>
    </row>
    <row r="37" spans="1:23" s="68" customFormat="1" ht="12.75">
      <c r="A37" s="56">
        <v>33</v>
      </c>
      <c r="B37" s="109" t="s">
        <v>204</v>
      </c>
      <c r="C37" s="61">
        <v>5</v>
      </c>
      <c r="D37" s="61">
        <v>17</v>
      </c>
      <c r="E37" s="61" t="s">
        <v>141</v>
      </c>
      <c r="F37" s="61">
        <v>2012</v>
      </c>
      <c r="G37" s="61" t="s">
        <v>205</v>
      </c>
      <c r="H37" s="81">
        <v>39229</v>
      </c>
      <c r="I37" s="72">
        <v>36249</v>
      </c>
      <c r="J37" s="72">
        <v>33872.74</v>
      </c>
      <c r="K37" s="72">
        <v>37010.0592</v>
      </c>
      <c r="L37" s="72">
        <v>31447</v>
      </c>
      <c r="M37" s="72">
        <v>30622</v>
      </c>
      <c r="N37" s="72">
        <v>30025.7648</v>
      </c>
      <c r="O37" s="72">
        <v>38956.764800000004</v>
      </c>
      <c r="P37" s="72">
        <v>31419.7648</v>
      </c>
      <c r="Q37" s="72">
        <v>33515.7648</v>
      </c>
      <c r="R37" s="72">
        <v>34683.7648</v>
      </c>
      <c r="S37" s="72">
        <v>34343.7648</v>
      </c>
      <c r="T37" s="103">
        <f t="shared" si="0"/>
        <v>411375.38800000004</v>
      </c>
      <c r="U37" s="103">
        <f t="shared" si="1"/>
        <v>34281.282333333336</v>
      </c>
      <c r="V37" s="73">
        <v>55015.34083333333</v>
      </c>
      <c r="W37" s="73">
        <v>55925.58666666667</v>
      </c>
    </row>
    <row r="38" spans="1:23" s="68" customFormat="1" ht="12.75">
      <c r="A38" s="56">
        <v>34</v>
      </c>
      <c r="B38" s="109" t="s">
        <v>206</v>
      </c>
      <c r="C38" s="61">
        <v>5</v>
      </c>
      <c r="D38" s="61">
        <v>28</v>
      </c>
      <c r="E38" s="61" t="s">
        <v>141</v>
      </c>
      <c r="F38" s="61">
        <v>2014</v>
      </c>
      <c r="G38" s="61" t="s">
        <v>207</v>
      </c>
      <c r="H38" s="81">
        <v>63917</v>
      </c>
      <c r="I38" s="72">
        <v>61695</v>
      </c>
      <c r="J38" s="72">
        <v>57379.11</v>
      </c>
      <c r="K38" s="72">
        <v>59009</v>
      </c>
      <c r="L38" s="72">
        <v>56202</v>
      </c>
      <c r="M38" s="72">
        <v>49866</v>
      </c>
      <c r="N38" s="72">
        <v>49989</v>
      </c>
      <c r="O38" s="72">
        <v>56152</v>
      </c>
      <c r="P38" s="72">
        <v>50887</v>
      </c>
      <c r="Q38" s="72">
        <v>54756</v>
      </c>
      <c r="R38" s="72">
        <v>61543</v>
      </c>
      <c r="S38" s="72">
        <v>59474</v>
      </c>
      <c r="T38" s="103">
        <f t="shared" si="0"/>
        <v>680869.11</v>
      </c>
      <c r="U38" s="103">
        <f t="shared" si="1"/>
        <v>56739.0925</v>
      </c>
      <c r="V38" s="73">
        <v>36692.120833333334</v>
      </c>
      <c r="W38" s="73">
        <v>38310.100000000006</v>
      </c>
    </row>
    <row r="39" spans="1:23" s="68" customFormat="1" ht="12.75">
      <c r="A39" s="59">
        <v>35</v>
      </c>
      <c r="B39" s="109" t="s">
        <v>208</v>
      </c>
      <c r="C39" s="61">
        <v>5</v>
      </c>
      <c r="D39" s="61">
        <v>18</v>
      </c>
      <c r="E39" s="61"/>
      <c r="F39" s="61">
        <v>2011</v>
      </c>
      <c r="G39" s="61" t="s">
        <v>209</v>
      </c>
      <c r="H39" s="81">
        <v>39926</v>
      </c>
      <c r="I39" s="72">
        <v>36002</v>
      </c>
      <c r="J39" s="72">
        <v>35696</v>
      </c>
      <c r="K39" s="72">
        <v>38812</v>
      </c>
      <c r="L39" s="72">
        <v>33136</v>
      </c>
      <c r="M39" s="72">
        <v>31883</v>
      </c>
      <c r="N39" s="72">
        <v>31849</v>
      </c>
      <c r="O39" s="72">
        <v>32599</v>
      </c>
      <c r="P39" s="72">
        <v>32707</v>
      </c>
      <c r="Q39" s="72">
        <v>35093</v>
      </c>
      <c r="R39" s="72">
        <v>37321</v>
      </c>
      <c r="S39" s="72">
        <v>36187</v>
      </c>
      <c r="T39" s="103">
        <f t="shared" si="0"/>
        <v>421211</v>
      </c>
      <c r="U39" s="103">
        <f t="shared" si="1"/>
        <v>35100.916666666664</v>
      </c>
      <c r="V39" s="73">
        <v>58847.165</v>
      </c>
      <c r="W39" s="73">
        <v>62057.80833333335</v>
      </c>
    </row>
    <row r="40" spans="1:23" s="68" customFormat="1" ht="12.75">
      <c r="A40" s="56">
        <v>36</v>
      </c>
      <c r="B40" s="109" t="s">
        <v>210</v>
      </c>
      <c r="C40" s="61">
        <v>9</v>
      </c>
      <c r="D40" s="61">
        <v>5</v>
      </c>
      <c r="E40" s="61"/>
      <c r="F40" s="61">
        <v>2011</v>
      </c>
      <c r="G40" s="61" t="s">
        <v>211</v>
      </c>
      <c r="H40" s="81">
        <v>33064</v>
      </c>
      <c r="I40" s="72">
        <v>30800</v>
      </c>
      <c r="J40" s="72">
        <v>27944</v>
      </c>
      <c r="K40" s="72">
        <v>29140</v>
      </c>
      <c r="L40" s="72">
        <v>26482</v>
      </c>
      <c r="M40" s="72">
        <v>26380</v>
      </c>
      <c r="N40" s="72">
        <v>25622</v>
      </c>
      <c r="O40" s="72">
        <v>25920</v>
      </c>
      <c r="P40" s="72">
        <v>26520</v>
      </c>
      <c r="Q40" s="72">
        <v>28562</v>
      </c>
      <c r="R40" s="72">
        <v>29771</v>
      </c>
      <c r="S40" s="72">
        <v>30442</v>
      </c>
      <c r="T40" s="103">
        <f t="shared" si="0"/>
        <v>340647</v>
      </c>
      <c r="U40" s="103">
        <f t="shared" si="1"/>
        <v>28387.25</v>
      </c>
      <c r="V40" s="73">
        <v>36285.45916666667</v>
      </c>
      <c r="W40" s="73">
        <v>37694.32825</v>
      </c>
    </row>
    <row r="41" spans="1:23" s="68" customFormat="1" ht="12.75">
      <c r="A41" s="56">
        <v>37</v>
      </c>
      <c r="B41" s="109" t="s">
        <v>212</v>
      </c>
      <c r="C41" s="61">
        <v>9</v>
      </c>
      <c r="D41" s="61">
        <v>3</v>
      </c>
      <c r="E41" s="61" t="s">
        <v>141</v>
      </c>
      <c r="F41" s="61">
        <v>2009</v>
      </c>
      <c r="G41" s="61" t="s">
        <v>213</v>
      </c>
      <c r="H41" s="81">
        <v>18199</v>
      </c>
      <c r="I41" s="72">
        <v>17097</v>
      </c>
      <c r="J41" s="72">
        <v>16174</v>
      </c>
      <c r="K41" s="72">
        <v>16142</v>
      </c>
      <c r="L41" s="72">
        <v>13993</v>
      </c>
      <c r="M41" s="72">
        <v>14172</v>
      </c>
      <c r="N41" s="72">
        <v>13913</v>
      </c>
      <c r="O41" s="72">
        <v>13342</v>
      </c>
      <c r="P41" s="72">
        <v>14491</v>
      </c>
      <c r="Q41" s="72">
        <v>15133</v>
      </c>
      <c r="R41" s="72">
        <v>16281</v>
      </c>
      <c r="S41" s="72">
        <v>15883</v>
      </c>
      <c r="T41" s="103">
        <f t="shared" si="0"/>
        <v>184820</v>
      </c>
      <c r="U41" s="103">
        <f t="shared" si="1"/>
        <v>15401.666666666666</v>
      </c>
      <c r="V41" s="73">
        <v>29025.882499999996</v>
      </c>
      <c r="W41" s="73">
        <v>29492.14333333333</v>
      </c>
    </row>
    <row r="42" spans="1:23" s="68" customFormat="1" ht="12.75">
      <c r="A42" s="59">
        <v>38</v>
      </c>
      <c r="B42" s="109" t="s">
        <v>214</v>
      </c>
      <c r="C42" s="61">
        <v>9</v>
      </c>
      <c r="D42" s="61">
        <v>8</v>
      </c>
      <c r="E42" s="61"/>
      <c r="F42" s="61">
        <v>2009</v>
      </c>
      <c r="G42" s="61" t="s">
        <v>215</v>
      </c>
      <c r="H42" s="81">
        <v>46599</v>
      </c>
      <c r="I42" s="72">
        <v>43269</v>
      </c>
      <c r="J42" s="72">
        <v>41335</v>
      </c>
      <c r="K42" s="72">
        <v>44128</v>
      </c>
      <c r="L42" s="72">
        <v>39019</v>
      </c>
      <c r="M42" s="72">
        <v>38636</v>
      </c>
      <c r="N42" s="72">
        <v>39062</v>
      </c>
      <c r="O42" s="72">
        <v>38538</v>
      </c>
      <c r="P42" s="72">
        <v>40148</v>
      </c>
      <c r="Q42" s="72">
        <v>42777</v>
      </c>
      <c r="R42" s="72">
        <v>43795</v>
      </c>
      <c r="S42" s="72">
        <v>43753</v>
      </c>
      <c r="T42" s="103">
        <f t="shared" si="0"/>
        <v>501059</v>
      </c>
      <c r="U42" s="103">
        <f t="shared" si="1"/>
        <v>41754.916666666664</v>
      </c>
      <c r="V42" s="73">
        <v>16303.88</v>
      </c>
      <c r="W42" s="73">
        <v>16888.291666666668</v>
      </c>
    </row>
    <row r="43" spans="1:23" s="68" customFormat="1" ht="12.75">
      <c r="A43" s="56">
        <v>39</v>
      </c>
      <c r="B43" s="110" t="s">
        <v>216</v>
      </c>
      <c r="C43" s="61">
        <v>5</v>
      </c>
      <c r="D43" s="61">
        <v>38</v>
      </c>
      <c r="E43" s="61" t="s">
        <v>141</v>
      </c>
      <c r="F43" s="61">
        <v>2013</v>
      </c>
      <c r="G43" s="61" t="s">
        <v>217</v>
      </c>
      <c r="H43" s="81">
        <v>82941</v>
      </c>
      <c r="I43" s="72">
        <v>77372</v>
      </c>
      <c r="J43" s="72">
        <v>72558</v>
      </c>
      <c r="K43" s="72">
        <v>76708</v>
      </c>
      <c r="L43" s="72">
        <v>67076</v>
      </c>
      <c r="M43" s="72">
        <v>65691</v>
      </c>
      <c r="N43" s="72">
        <v>66206</v>
      </c>
      <c r="O43" s="72">
        <v>65691</v>
      </c>
      <c r="P43" s="72">
        <v>66081</v>
      </c>
      <c r="Q43" s="72">
        <v>71036</v>
      </c>
      <c r="R43" s="72">
        <v>75861</v>
      </c>
      <c r="S43" s="72">
        <v>74696</v>
      </c>
      <c r="T43" s="103">
        <f t="shared" si="0"/>
        <v>861917</v>
      </c>
      <c r="U43" s="103">
        <f t="shared" si="1"/>
        <v>71826.41666666667</v>
      </c>
      <c r="V43" s="73">
        <v>43951.31</v>
      </c>
      <c r="W43" s="73">
        <v>46606.56</v>
      </c>
    </row>
    <row r="44" spans="1:23" s="68" customFormat="1" ht="12.75">
      <c r="A44" s="56">
        <v>40</v>
      </c>
      <c r="B44" s="109" t="s">
        <v>218</v>
      </c>
      <c r="C44" s="61">
        <v>5</v>
      </c>
      <c r="D44" s="61">
        <v>38</v>
      </c>
      <c r="E44" s="61" t="s">
        <v>141</v>
      </c>
      <c r="F44" s="61">
        <v>2012</v>
      </c>
      <c r="G44" s="61" t="s">
        <v>219</v>
      </c>
      <c r="H44" s="81">
        <v>86476</v>
      </c>
      <c r="I44" s="72">
        <v>80365</v>
      </c>
      <c r="J44" s="72">
        <v>74691</v>
      </c>
      <c r="K44" s="72">
        <v>80215</v>
      </c>
      <c r="L44" s="72">
        <v>70486</v>
      </c>
      <c r="M44" s="72">
        <v>67721</v>
      </c>
      <c r="N44" s="72">
        <v>74077</v>
      </c>
      <c r="O44" s="72">
        <v>67451</v>
      </c>
      <c r="P44" s="72">
        <v>69628</v>
      </c>
      <c r="Q44" s="72">
        <v>74596</v>
      </c>
      <c r="R44" s="72">
        <v>80441</v>
      </c>
      <c r="S44" s="72">
        <v>78817</v>
      </c>
      <c r="T44" s="103">
        <f t="shared" si="0"/>
        <v>904964</v>
      </c>
      <c r="U44" s="103">
        <f t="shared" si="1"/>
        <v>75413.66666666667</v>
      </c>
      <c r="V44" s="73">
        <v>75658.15583333334</v>
      </c>
      <c r="W44" s="73">
        <v>79296.73166666666</v>
      </c>
    </row>
    <row r="45" spans="1:23" s="68" customFormat="1" ht="12.75">
      <c r="A45" s="59">
        <v>41</v>
      </c>
      <c r="B45" s="109" t="s">
        <v>220</v>
      </c>
      <c r="C45" s="61">
        <v>5</v>
      </c>
      <c r="D45" s="61">
        <v>21</v>
      </c>
      <c r="E45" s="61"/>
      <c r="F45" s="61">
        <v>2013</v>
      </c>
      <c r="G45" s="61" t="s">
        <v>221</v>
      </c>
      <c r="H45" s="81">
        <v>50550</v>
      </c>
      <c r="I45" s="72">
        <v>47198</v>
      </c>
      <c r="J45" s="72">
        <v>45540</v>
      </c>
      <c r="K45" s="72">
        <v>48398</v>
      </c>
      <c r="L45" s="72">
        <v>40957</v>
      </c>
      <c r="M45" s="72">
        <v>40494</v>
      </c>
      <c r="N45" s="72">
        <v>40697</v>
      </c>
      <c r="O45" s="72">
        <v>44574</v>
      </c>
      <c r="P45" s="72">
        <v>41304</v>
      </c>
      <c r="Q45" s="72">
        <v>42417</v>
      </c>
      <c r="R45" s="72">
        <v>44454</v>
      </c>
      <c r="S45" s="72">
        <v>43387</v>
      </c>
      <c r="T45" s="103">
        <f t="shared" si="0"/>
        <v>529970</v>
      </c>
      <c r="U45" s="103">
        <f t="shared" si="1"/>
        <v>44164.166666666664</v>
      </c>
      <c r="V45" s="73">
        <v>81705.92416666666</v>
      </c>
      <c r="W45" s="73">
        <v>85295.41583333335</v>
      </c>
    </row>
    <row r="46" spans="1:23" s="68" customFormat="1" ht="12.75">
      <c r="A46" s="56">
        <v>42</v>
      </c>
      <c r="B46" s="114" t="s">
        <v>240</v>
      </c>
      <c r="C46" s="61">
        <v>10</v>
      </c>
      <c r="D46" s="61">
        <v>2</v>
      </c>
      <c r="E46" s="61"/>
      <c r="F46" s="61"/>
      <c r="G46" s="130" t="s">
        <v>251</v>
      </c>
      <c r="H46" s="86">
        <v>19344</v>
      </c>
      <c r="I46" s="98">
        <v>17650</v>
      </c>
      <c r="J46" s="72">
        <v>17110</v>
      </c>
      <c r="K46" s="72">
        <v>18725</v>
      </c>
      <c r="L46" s="72">
        <v>16320</v>
      </c>
      <c r="M46" s="72">
        <v>15760</v>
      </c>
      <c r="N46" s="72">
        <v>16664</v>
      </c>
      <c r="O46" s="72">
        <v>16970</v>
      </c>
      <c r="P46" s="72">
        <v>15850</v>
      </c>
      <c r="Q46" s="72">
        <v>17360</v>
      </c>
      <c r="R46" s="72">
        <v>18840</v>
      </c>
      <c r="S46" s="72">
        <v>18300</v>
      </c>
      <c r="T46" s="103">
        <f t="shared" si="0"/>
        <v>208893</v>
      </c>
      <c r="U46" s="103">
        <f t="shared" si="1"/>
        <v>17407.75</v>
      </c>
      <c r="V46" s="73">
        <v>47723.6875</v>
      </c>
      <c r="W46" s="73">
        <v>50887.92333333334</v>
      </c>
    </row>
    <row r="47" spans="1:23" s="68" customFormat="1" ht="13.5" thickBot="1">
      <c r="A47" s="56">
        <v>43</v>
      </c>
      <c r="B47" s="109" t="s">
        <v>222</v>
      </c>
      <c r="C47" s="61">
        <v>5</v>
      </c>
      <c r="D47" s="61">
        <v>38</v>
      </c>
      <c r="E47" s="61" t="s">
        <v>141</v>
      </c>
      <c r="F47" s="61">
        <v>2009</v>
      </c>
      <c r="G47" s="61" t="s">
        <v>223</v>
      </c>
      <c r="H47" s="83">
        <v>93556</v>
      </c>
      <c r="I47" s="72">
        <v>85934</v>
      </c>
      <c r="J47" s="72">
        <v>81396</v>
      </c>
      <c r="K47" s="72">
        <v>83253</v>
      </c>
      <c r="L47" s="72">
        <v>73202</v>
      </c>
      <c r="M47" s="72">
        <v>71100</v>
      </c>
      <c r="N47" s="72">
        <v>73545</v>
      </c>
      <c r="O47" s="72">
        <v>71864</v>
      </c>
      <c r="P47" s="72">
        <v>72982</v>
      </c>
      <c r="Q47" s="72">
        <v>76894</v>
      </c>
      <c r="R47" s="72">
        <v>83014</v>
      </c>
      <c r="S47" s="72">
        <v>81948</v>
      </c>
      <c r="T47" s="103">
        <f t="shared" si="0"/>
        <v>948688</v>
      </c>
      <c r="U47" s="103">
        <f t="shared" si="1"/>
        <v>79057.33333333333</v>
      </c>
      <c r="V47" s="73">
        <v>16900.991666666665</v>
      </c>
      <c r="W47" s="73"/>
    </row>
    <row r="48" spans="1:23" ht="12.75">
      <c r="A48" s="59">
        <v>44</v>
      </c>
      <c r="B48" s="110" t="s">
        <v>224</v>
      </c>
      <c r="C48" s="61">
        <v>5</v>
      </c>
      <c r="D48" s="61">
        <v>62</v>
      </c>
      <c r="E48" s="61" t="s">
        <v>141</v>
      </c>
      <c r="F48" s="61">
        <v>2014</v>
      </c>
      <c r="G48" s="61" t="s">
        <v>225</v>
      </c>
      <c r="H48" s="81">
        <v>149068</v>
      </c>
      <c r="I48" s="72">
        <v>136041</v>
      </c>
      <c r="J48" s="72">
        <v>137709</v>
      </c>
      <c r="K48" s="72">
        <v>136574</v>
      </c>
      <c r="L48" s="72">
        <v>120208</v>
      </c>
      <c r="M48" s="72">
        <v>119173</v>
      </c>
      <c r="N48" s="72">
        <v>115199</v>
      </c>
      <c r="O48" s="72">
        <v>113217</v>
      </c>
      <c r="P48" s="72">
        <v>122272</v>
      </c>
      <c r="Q48" s="72">
        <v>129210</v>
      </c>
      <c r="R48" s="72">
        <v>138510</v>
      </c>
      <c r="S48" s="72">
        <v>130411</v>
      </c>
      <c r="T48" s="103">
        <f t="shared" si="0"/>
        <v>1547592</v>
      </c>
      <c r="U48" s="103">
        <f t="shared" si="1"/>
        <v>128966</v>
      </c>
      <c r="V48" s="73">
        <v>81806.39083333332</v>
      </c>
      <c r="W48" s="73">
        <v>86607.38166666667</v>
      </c>
    </row>
    <row r="49" spans="1:23" ht="12.75">
      <c r="A49" s="56">
        <v>45</v>
      </c>
      <c r="B49" s="110" t="s">
        <v>226</v>
      </c>
      <c r="C49" s="61">
        <v>9</v>
      </c>
      <c r="D49" s="61">
        <v>7</v>
      </c>
      <c r="E49" s="61" t="s">
        <v>141</v>
      </c>
      <c r="F49" s="61">
        <v>2010</v>
      </c>
      <c r="G49" s="61" t="s">
        <v>227</v>
      </c>
      <c r="H49" s="81">
        <v>42995</v>
      </c>
      <c r="I49" s="72">
        <v>39973</v>
      </c>
      <c r="J49" s="72">
        <v>38790</v>
      </c>
      <c r="K49" s="72">
        <v>40703</v>
      </c>
      <c r="L49" s="72">
        <v>35496</v>
      </c>
      <c r="M49" s="72">
        <v>35173</v>
      </c>
      <c r="N49" s="72">
        <v>34356</v>
      </c>
      <c r="O49" s="72">
        <v>33993</v>
      </c>
      <c r="P49" s="72">
        <v>38450</v>
      </c>
      <c r="Q49" s="72">
        <v>38811</v>
      </c>
      <c r="R49" s="72">
        <v>41443</v>
      </c>
      <c r="S49" s="72">
        <v>39679</v>
      </c>
      <c r="T49" s="103">
        <f t="shared" si="0"/>
        <v>459862</v>
      </c>
      <c r="U49" s="103">
        <f t="shared" si="1"/>
        <v>38321.833333333336</v>
      </c>
      <c r="V49" s="73">
        <v>132613.16583333333</v>
      </c>
      <c r="W49" s="73">
        <v>134863.3866666667</v>
      </c>
    </row>
    <row r="50" spans="1:23" ht="12.75">
      <c r="A50" s="56">
        <v>46</v>
      </c>
      <c r="B50" s="110" t="s">
        <v>228</v>
      </c>
      <c r="C50" s="61">
        <v>5</v>
      </c>
      <c r="D50" s="61">
        <v>48</v>
      </c>
      <c r="E50" s="61" t="s">
        <v>141</v>
      </c>
      <c r="F50" s="61">
        <v>2013</v>
      </c>
      <c r="G50" s="61" t="s">
        <v>229</v>
      </c>
      <c r="H50" s="81">
        <v>121664</v>
      </c>
      <c r="I50" s="72">
        <v>110061</v>
      </c>
      <c r="J50" s="72">
        <v>111223</v>
      </c>
      <c r="K50" s="72">
        <v>110072</v>
      </c>
      <c r="L50" s="72">
        <v>99418</v>
      </c>
      <c r="M50" s="72">
        <v>99472</v>
      </c>
      <c r="N50" s="72">
        <v>98903</v>
      </c>
      <c r="O50" s="72">
        <v>96472</v>
      </c>
      <c r="P50" s="72">
        <v>104437</v>
      </c>
      <c r="Q50" s="72">
        <v>107406</v>
      </c>
      <c r="R50" s="72">
        <v>113162</v>
      </c>
      <c r="S50" s="72">
        <v>107555</v>
      </c>
      <c r="T50" s="103">
        <f t="shared" si="0"/>
        <v>1279845</v>
      </c>
      <c r="U50" s="103">
        <f t="shared" si="1"/>
        <v>106653.75</v>
      </c>
      <c r="V50" s="73">
        <v>40095.51499999999</v>
      </c>
      <c r="W50" s="73">
        <v>42770.77083333333</v>
      </c>
    </row>
    <row r="51" spans="1:23" ht="12.75">
      <c r="A51" s="59">
        <v>47</v>
      </c>
      <c r="B51" s="111" t="s">
        <v>241</v>
      </c>
      <c r="C51" s="61">
        <v>17</v>
      </c>
      <c r="D51" s="61">
        <v>1</v>
      </c>
      <c r="E51" s="61" t="s">
        <v>141</v>
      </c>
      <c r="F51" s="61"/>
      <c r="G51" s="130" t="s">
        <v>250</v>
      </c>
      <c r="H51" s="81">
        <v>20774</v>
      </c>
      <c r="I51" s="72">
        <v>19393</v>
      </c>
      <c r="J51" s="72">
        <v>19478</v>
      </c>
      <c r="K51" s="72">
        <v>14601</v>
      </c>
      <c r="L51" s="72">
        <v>20032</v>
      </c>
      <c r="M51" s="72">
        <v>17478</v>
      </c>
      <c r="N51" s="72">
        <v>16318</v>
      </c>
      <c r="O51" s="72">
        <v>17078</v>
      </c>
      <c r="P51" s="72">
        <v>21665</v>
      </c>
      <c r="Q51" s="72">
        <v>22558</v>
      </c>
      <c r="R51" s="72">
        <v>22147</v>
      </c>
      <c r="S51" s="72">
        <v>23667</v>
      </c>
      <c r="T51" s="103">
        <f t="shared" si="0"/>
        <v>235189</v>
      </c>
      <c r="U51" s="103">
        <f t="shared" si="1"/>
        <v>19599.083333333332</v>
      </c>
      <c r="V51" s="73">
        <v>107335.47583333333</v>
      </c>
      <c r="W51" s="73">
        <v>108804.29999999997</v>
      </c>
    </row>
    <row r="52" spans="1:23" ht="12.75">
      <c r="A52" s="56">
        <v>48</v>
      </c>
      <c r="B52" s="110" t="s">
        <v>230</v>
      </c>
      <c r="C52" s="61">
        <v>5</v>
      </c>
      <c r="D52" s="61">
        <v>40</v>
      </c>
      <c r="E52" s="61" t="s">
        <v>141</v>
      </c>
      <c r="F52" s="61">
        <v>2012</v>
      </c>
      <c r="G52" s="61" t="s">
        <v>231</v>
      </c>
      <c r="H52" s="81">
        <v>91018</v>
      </c>
      <c r="I52" s="72">
        <v>87249</v>
      </c>
      <c r="J52" s="72">
        <v>83519.48</v>
      </c>
      <c r="K52" s="72">
        <v>84756.2368</v>
      </c>
      <c r="L52" s="72">
        <v>74824</v>
      </c>
      <c r="M52" s="72">
        <v>71825</v>
      </c>
      <c r="N52" s="72">
        <v>74734.5296</v>
      </c>
      <c r="O52" s="72">
        <v>81707.5296</v>
      </c>
      <c r="P52" s="72">
        <v>78814.5296</v>
      </c>
      <c r="Q52" s="72">
        <v>81569.5296</v>
      </c>
      <c r="R52" s="72">
        <v>87174.5296</v>
      </c>
      <c r="S52" s="72">
        <v>82632.5296</v>
      </c>
      <c r="T52" s="103">
        <f t="shared" si="0"/>
        <v>979824.8944</v>
      </c>
      <c r="U52" s="103">
        <f t="shared" si="1"/>
        <v>81652.07453333333</v>
      </c>
      <c r="V52" s="73">
        <v>15611.616666666667</v>
      </c>
      <c r="W52" s="73">
        <v>9771.666666666666</v>
      </c>
    </row>
    <row r="53" spans="1:23" ht="13.5" thickBot="1">
      <c r="A53" s="56">
        <v>49</v>
      </c>
      <c r="B53" s="112" t="s">
        <v>232</v>
      </c>
      <c r="C53" s="64">
        <v>9</v>
      </c>
      <c r="D53" s="64">
        <v>10</v>
      </c>
      <c r="E53" s="64"/>
      <c r="F53" s="64">
        <v>2009</v>
      </c>
      <c r="G53" s="64" t="s">
        <v>233</v>
      </c>
      <c r="H53" s="83">
        <v>60748</v>
      </c>
      <c r="I53" s="72">
        <v>53605</v>
      </c>
      <c r="J53" s="72">
        <v>54480.05</v>
      </c>
      <c r="K53" s="72">
        <v>55938.2208</v>
      </c>
      <c r="L53" s="72">
        <v>53053</v>
      </c>
      <c r="M53" s="72">
        <v>49652</v>
      </c>
      <c r="N53" s="72">
        <v>49410.0736</v>
      </c>
      <c r="O53" s="72">
        <v>47973.0736</v>
      </c>
      <c r="P53" s="72">
        <v>52106.0736</v>
      </c>
      <c r="Q53" s="72">
        <v>53481.0736</v>
      </c>
      <c r="R53" s="72">
        <v>57118.0736</v>
      </c>
      <c r="S53" s="72">
        <v>55260.0736</v>
      </c>
      <c r="T53" s="103">
        <f t="shared" si="0"/>
        <v>642824.7124000001</v>
      </c>
      <c r="U53" s="103">
        <f t="shared" si="1"/>
        <v>53568.72603333334</v>
      </c>
      <c r="V53" s="73">
        <v>83378.5575</v>
      </c>
      <c r="W53" s="73">
        <v>85758.82333333332</v>
      </c>
    </row>
    <row r="54" spans="1:23" ht="13.5" thickBot="1">
      <c r="A54" s="59">
        <v>50</v>
      </c>
      <c r="B54" s="115" t="s">
        <v>237</v>
      </c>
      <c r="C54" s="64">
        <v>5</v>
      </c>
      <c r="D54" s="64">
        <v>1</v>
      </c>
      <c r="E54" s="61" t="s">
        <v>141</v>
      </c>
      <c r="F54" s="64"/>
      <c r="G54" s="129" t="s">
        <v>249</v>
      </c>
      <c r="H54" s="119">
        <v>33630.8</v>
      </c>
      <c r="I54" s="120">
        <v>35455</v>
      </c>
      <c r="J54" s="128">
        <v>31213.68</v>
      </c>
      <c r="K54" s="128">
        <v>31115.6912</v>
      </c>
      <c r="L54" s="128">
        <v>31060</v>
      </c>
      <c r="M54" s="128">
        <v>30469</v>
      </c>
      <c r="N54" s="128">
        <v>30345.6912</v>
      </c>
      <c r="O54" s="128">
        <v>30142.891200000002</v>
      </c>
      <c r="P54" s="128">
        <v>29725.6912</v>
      </c>
      <c r="Q54" s="120">
        <v>29658.6912</v>
      </c>
      <c r="R54" s="120">
        <v>29842.6912</v>
      </c>
      <c r="S54" s="120">
        <v>29623.6912</v>
      </c>
      <c r="T54" s="103">
        <f t="shared" si="0"/>
        <v>372283.51840000006</v>
      </c>
      <c r="U54" s="122">
        <f t="shared" si="1"/>
        <v>31023.62653333334</v>
      </c>
      <c r="V54" s="121">
        <v>55455.92166666667</v>
      </c>
      <c r="W54" s="73">
        <v>57573.725000000006</v>
      </c>
    </row>
    <row r="55" spans="1:23" ht="13.5" thickBot="1">
      <c r="A55" s="117"/>
      <c r="B55" s="123" t="s">
        <v>234</v>
      </c>
      <c r="C55" s="124"/>
      <c r="D55" s="124"/>
      <c r="E55" s="124"/>
      <c r="F55" s="124">
        <v>40</v>
      </c>
      <c r="G55" s="124"/>
      <c r="H55" s="125">
        <f>SUM(H5:H54)</f>
        <v>2322991.8</v>
      </c>
      <c r="I55" s="125">
        <f aca="true" t="shared" si="2" ref="I55:S55">SUM(I5:I54)</f>
        <v>2186586</v>
      </c>
      <c r="J55" s="125">
        <f t="shared" si="2"/>
        <v>2067898.53</v>
      </c>
      <c r="K55" s="125">
        <f t="shared" si="2"/>
        <v>2140708.2079999996</v>
      </c>
      <c r="L55" s="125">
        <f t="shared" si="2"/>
        <v>1916120</v>
      </c>
      <c r="M55" s="125">
        <f t="shared" si="2"/>
        <v>1875211</v>
      </c>
      <c r="N55" s="125">
        <f t="shared" si="2"/>
        <v>1886116.0592</v>
      </c>
      <c r="O55" s="125">
        <f t="shared" si="2"/>
        <v>1897185.7592</v>
      </c>
      <c r="P55" s="125">
        <f t="shared" si="2"/>
        <v>1946465.0592</v>
      </c>
      <c r="Q55" s="125">
        <f t="shared" si="2"/>
        <v>2036033.0592</v>
      </c>
      <c r="R55" s="125">
        <f t="shared" si="2"/>
        <v>2154359.0592</v>
      </c>
      <c r="S55" s="125">
        <f t="shared" si="2"/>
        <v>2125387.0592</v>
      </c>
      <c r="T55" s="126">
        <f>SUM(T5:T54)</f>
        <v>24555061.5932</v>
      </c>
      <c r="U55" s="126">
        <f>T55/12</f>
        <v>2046255.1327666666</v>
      </c>
      <c r="V55" s="127">
        <f>SUM(V5:V54)</f>
        <v>2096674.4154166665</v>
      </c>
      <c r="W55" s="118">
        <f>SUM(W5:W54)</f>
        <v>2152315.700357843</v>
      </c>
    </row>
    <row r="56" spans="8:23" s="67" customFormat="1" ht="14.25" customHeight="1"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8:23" s="67" customFormat="1" ht="12.75" customHeight="1" hidden="1"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8:23" s="67" customFormat="1" ht="12.75" customHeight="1" hidden="1"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ht="12.75" hidden="1"/>
    <row r="62" ht="12.75">
      <c r="T62" s="68">
        <f>SUM(H55:S55)</f>
        <v>24555061.5932</v>
      </c>
    </row>
  </sheetData>
  <sheetProtection/>
  <autoFilter ref="A4:H56"/>
  <mergeCells count="8">
    <mergeCell ref="G3:G4"/>
    <mergeCell ref="A1:W1"/>
    <mergeCell ref="A3:A4"/>
    <mergeCell ref="B3:B4"/>
    <mergeCell ref="C3:C4"/>
    <mergeCell ref="D3:D4"/>
    <mergeCell ref="E3:E4"/>
    <mergeCell ref="F3:F4"/>
  </mergeCells>
  <printOptions/>
  <pageMargins left="0.7874015748031497" right="0.15748031496062992" top="0.3937007874015748" bottom="0.15748031496062992" header="0.15748031496062992" footer="0.15748031496062992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62"/>
  <sheetViews>
    <sheetView tabSelected="1" view="pageBreakPreview" zoomScale="70" zoomScaleNormal="90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A14" sqref="AA14"/>
    </sheetView>
  </sheetViews>
  <sheetFormatPr defaultColWidth="9.00390625" defaultRowHeight="12.75"/>
  <cols>
    <col min="1" max="1" width="3.375" style="51" customWidth="1"/>
    <col min="2" max="2" width="6.75390625" style="51" customWidth="1"/>
    <col min="3" max="3" width="4.00390625" style="51" customWidth="1"/>
    <col min="4" max="4" width="5.375" style="51" customWidth="1"/>
    <col min="5" max="5" width="3.75390625" style="51" customWidth="1"/>
    <col min="6" max="6" width="5.25390625" style="51" customWidth="1"/>
    <col min="7" max="7" width="22.625" style="51" customWidth="1"/>
    <col min="8" max="8" width="9.625" style="68" customWidth="1"/>
    <col min="9" max="9" width="10.00390625" style="68" customWidth="1"/>
    <col min="10" max="11" width="9.75390625" style="68" customWidth="1"/>
    <col min="12" max="13" width="9.875" style="68" bestFit="1" customWidth="1"/>
    <col min="14" max="14" width="9.875" style="68" customWidth="1"/>
    <col min="15" max="15" width="10.00390625" style="68" customWidth="1"/>
    <col min="16" max="16" width="10.25390625" style="68" customWidth="1"/>
    <col min="17" max="17" width="10.625" style="68" customWidth="1"/>
    <col min="18" max="18" width="10.375" style="68" customWidth="1"/>
    <col min="19" max="19" width="10.125" style="68" customWidth="1"/>
    <col min="20" max="20" width="9.75390625" style="68" customWidth="1"/>
    <col min="21" max="21" width="12.00390625" style="68" customWidth="1"/>
    <col min="22" max="22" width="11.625" style="68" customWidth="1"/>
    <col min="23" max="23" width="11.75390625" style="68" customWidth="1"/>
    <col min="24" max="16384" width="9.125" style="51" customWidth="1"/>
  </cols>
  <sheetData>
    <row r="1" spans="1:23" ht="39" customHeight="1">
      <c r="A1" s="156" t="s">
        <v>253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</row>
    <row r="2" spans="1:16" ht="23.25" customHeight="1" thickBot="1">
      <c r="A2" s="52"/>
      <c r="B2" s="53"/>
      <c r="C2" s="53"/>
      <c r="D2" s="53"/>
      <c r="E2" s="53"/>
      <c r="F2" s="53"/>
      <c r="G2" s="53"/>
      <c r="H2" s="54"/>
      <c r="P2" s="93"/>
    </row>
    <row r="3" spans="1:23" ht="46.5" customHeight="1" thickBot="1">
      <c r="A3" s="151"/>
      <c r="B3" s="151" t="s">
        <v>50</v>
      </c>
      <c r="C3" s="152" t="s">
        <v>133</v>
      </c>
      <c r="D3" s="154" t="s">
        <v>134</v>
      </c>
      <c r="E3" s="148" t="s">
        <v>135</v>
      </c>
      <c r="F3" s="148" t="s">
        <v>136</v>
      </c>
      <c r="G3" s="142" t="s">
        <v>0</v>
      </c>
      <c r="H3" s="94" t="s">
        <v>235</v>
      </c>
      <c r="I3" s="95" t="s">
        <v>116</v>
      </c>
      <c r="J3" s="95" t="s">
        <v>117</v>
      </c>
      <c r="K3" s="95" t="s">
        <v>254</v>
      </c>
      <c r="L3" s="95" t="s">
        <v>118</v>
      </c>
      <c r="M3" s="95" t="s">
        <v>106</v>
      </c>
      <c r="N3" s="95" t="s">
        <v>107</v>
      </c>
      <c r="O3" s="95" t="s">
        <v>108</v>
      </c>
      <c r="P3" s="96" t="s">
        <v>109</v>
      </c>
      <c r="Q3" s="97" t="s">
        <v>110</v>
      </c>
      <c r="R3" s="104" t="s">
        <v>111</v>
      </c>
      <c r="S3" s="101" t="s">
        <v>112</v>
      </c>
      <c r="T3" s="105" t="s">
        <v>236</v>
      </c>
      <c r="U3" s="90" t="s">
        <v>242</v>
      </c>
      <c r="V3" s="94" t="s">
        <v>252</v>
      </c>
      <c r="W3" s="94" t="s">
        <v>248</v>
      </c>
    </row>
    <row r="4" spans="1:23" ht="13.5" thickBot="1">
      <c r="A4" s="139"/>
      <c r="B4" s="139"/>
      <c r="C4" s="153"/>
      <c r="D4" s="155"/>
      <c r="E4" s="149"/>
      <c r="F4" s="149"/>
      <c r="G4" s="150"/>
      <c r="H4" s="94" t="s">
        <v>137</v>
      </c>
      <c r="I4" s="95" t="s">
        <v>137</v>
      </c>
      <c r="J4" s="95" t="s">
        <v>137</v>
      </c>
      <c r="K4" s="95" t="s">
        <v>137</v>
      </c>
      <c r="L4" s="95" t="s">
        <v>137</v>
      </c>
      <c r="M4" s="95" t="s">
        <v>137</v>
      </c>
      <c r="N4" s="95" t="s">
        <v>137</v>
      </c>
      <c r="O4" s="95" t="s">
        <v>137</v>
      </c>
      <c r="P4" s="131" t="s">
        <v>137</v>
      </c>
      <c r="Q4" s="97" t="s">
        <v>137</v>
      </c>
      <c r="R4" s="97" t="s">
        <v>137</v>
      </c>
      <c r="S4" s="97" t="s">
        <v>137</v>
      </c>
      <c r="T4" s="97" t="s">
        <v>137</v>
      </c>
      <c r="U4" s="90" t="s">
        <v>137</v>
      </c>
      <c r="V4" s="90" t="s">
        <v>137</v>
      </c>
      <c r="W4" s="90" t="s">
        <v>137</v>
      </c>
    </row>
    <row r="5" spans="1:23" ht="12.75">
      <c r="A5" s="56">
        <v>1</v>
      </c>
      <c r="B5" s="116" t="s">
        <v>138</v>
      </c>
      <c r="C5" s="58">
        <v>9</v>
      </c>
      <c r="D5" s="58">
        <v>8</v>
      </c>
      <c r="E5" s="58"/>
      <c r="F5" s="58">
        <v>2009</v>
      </c>
      <c r="G5" s="58" t="s">
        <v>139</v>
      </c>
      <c r="H5" s="133">
        <v>46273</v>
      </c>
      <c r="I5" s="72">
        <v>44360</v>
      </c>
      <c r="J5" s="72">
        <v>41651</v>
      </c>
      <c r="K5" s="72">
        <f>H5+I5+J5</f>
        <v>132284</v>
      </c>
      <c r="L5" s="72">
        <v>42287</v>
      </c>
      <c r="M5" s="72">
        <v>40209</v>
      </c>
      <c r="N5" s="72">
        <v>39988</v>
      </c>
      <c r="O5" s="72">
        <v>40416</v>
      </c>
      <c r="P5" s="72"/>
      <c r="Q5" s="72"/>
      <c r="R5" s="72"/>
      <c r="S5" s="72"/>
      <c r="T5" s="72"/>
      <c r="U5" s="103">
        <f>SUM(H5:J5,L5:N5)</f>
        <v>254768</v>
      </c>
      <c r="V5" s="103">
        <f>U5/12</f>
        <v>21230.666666666668</v>
      </c>
      <c r="W5" s="103">
        <v>42666.833333333336</v>
      </c>
    </row>
    <row r="6" spans="1:23" ht="12.75">
      <c r="A6" s="59">
        <v>2</v>
      </c>
      <c r="B6" s="113" t="s">
        <v>140</v>
      </c>
      <c r="C6" s="61">
        <v>5</v>
      </c>
      <c r="D6" s="61">
        <v>16</v>
      </c>
      <c r="E6" s="61" t="s">
        <v>141</v>
      </c>
      <c r="F6" s="61">
        <v>2009</v>
      </c>
      <c r="G6" s="61" t="s">
        <v>142</v>
      </c>
      <c r="H6" s="133">
        <v>34244</v>
      </c>
      <c r="I6" s="72">
        <v>32375</v>
      </c>
      <c r="J6" s="72">
        <v>30803</v>
      </c>
      <c r="K6" s="72">
        <f aca="true" t="shared" si="0" ref="K6:K54">H6+I6+J6</f>
        <v>97422</v>
      </c>
      <c r="L6" s="72">
        <v>30963</v>
      </c>
      <c r="M6" s="72">
        <v>30587</v>
      </c>
      <c r="N6" s="72">
        <v>30537</v>
      </c>
      <c r="O6" s="72">
        <v>29387</v>
      </c>
      <c r="P6" s="72"/>
      <c r="Q6" s="72"/>
      <c r="R6" s="72"/>
      <c r="S6" s="72"/>
      <c r="T6" s="72"/>
      <c r="U6" s="103">
        <f aca="true" t="shared" si="1" ref="U6:U54">SUM(H6:J6,L6:N6)</f>
        <v>189509</v>
      </c>
      <c r="V6" s="103">
        <f aca="true" t="shared" si="2" ref="V6:V54">U6/12</f>
        <v>15792.416666666666</v>
      </c>
      <c r="W6" s="73">
        <v>32145.583333333332</v>
      </c>
    </row>
    <row r="7" spans="1:23" ht="12.75">
      <c r="A7" s="56">
        <v>3</v>
      </c>
      <c r="B7" s="113" t="s">
        <v>143</v>
      </c>
      <c r="C7" s="61">
        <v>5</v>
      </c>
      <c r="D7" s="61">
        <v>16</v>
      </c>
      <c r="E7" s="61"/>
      <c r="F7" s="61">
        <v>2010</v>
      </c>
      <c r="G7" s="61" t="s">
        <v>144</v>
      </c>
      <c r="H7" s="133">
        <v>36000</v>
      </c>
      <c r="I7" s="72">
        <v>33840</v>
      </c>
      <c r="J7" s="72">
        <v>32403</v>
      </c>
      <c r="K7" s="72">
        <f t="shared" si="0"/>
        <v>102243</v>
      </c>
      <c r="L7" s="72">
        <v>33252</v>
      </c>
      <c r="M7" s="72">
        <v>30628</v>
      </c>
      <c r="N7" s="72">
        <v>28813</v>
      </c>
      <c r="O7" s="72">
        <v>29192</v>
      </c>
      <c r="P7" s="72"/>
      <c r="Q7" s="72"/>
      <c r="R7" s="72"/>
      <c r="S7" s="72"/>
      <c r="T7" s="72"/>
      <c r="U7" s="103">
        <f t="shared" si="1"/>
        <v>194936</v>
      </c>
      <c r="V7" s="103">
        <f t="shared" si="2"/>
        <v>16244.666666666666</v>
      </c>
      <c r="W7" s="73">
        <v>32995</v>
      </c>
    </row>
    <row r="8" spans="1:23" ht="12.75">
      <c r="A8" s="56">
        <v>4</v>
      </c>
      <c r="B8" s="113" t="s">
        <v>145</v>
      </c>
      <c r="C8" s="61">
        <v>5</v>
      </c>
      <c r="D8" s="61">
        <v>16</v>
      </c>
      <c r="E8" s="61"/>
      <c r="F8" s="61">
        <v>2011</v>
      </c>
      <c r="G8" s="61" t="s">
        <v>146</v>
      </c>
      <c r="H8" s="133">
        <v>35634</v>
      </c>
      <c r="I8" s="72">
        <v>33071</v>
      </c>
      <c r="J8" s="72">
        <v>32327</v>
      </c>
      <c r="K8" s="72">
        <f t="shared" si="0"/>
        <v>101032</v>
      </c>
      <c r="L8" s="72">
        <v>35968</v>
      </c>
      <c r="M8" s="72">
        <v>30962</v>
      </c>
      <c r="N8" s="72">
        <v>29879</v>
      </c>
      <c r="O8" s="72">
        <v>30649.9</v>
      </c>
      <c r="P8" s="72"/>
      <c r="Q8" s="72"/>
      <c r="R8" s="72"/>
      <c r="S8" s="72"/>
      <c r="T8" s="72"/>
      <c r="U8" s="103">
        <f t="shared" si="1"/>
        <v>197841</v>
      </c>
      <c r="V8" s="103">
        <f t="shared" si="2"/>
        <v>16486.75</v>
      </c>
      <c r="W8" s="73">
        <v>31355.75</v>
      </c>
    </row>
    <row r="9" spans="1:23" ht="12.75">
      <c r="A9" s="59">
        <v>5</v>
      </c>
      <c r="B9" s="113" t="s">
        <v>147</v>
      </c>
      <c r="C9" s="61">
        <v>5</v>
      </c>
      <c r="D9" s="61">
        <v>16</v>
      </c>
      <c r="E9" s="61" t="s">
        <v>141</v>
      </c>
      <c r="F9" s="61">
        <v>2013</v>
      </c>
      <c r="G9" s="61" t="s">
        <v>148</v>
      </c>
      <c r="H9" s="133">
        <v>36355</v>
      </c>
      <c r="I9" s="72">
        <v>33803</v>
      </c>
      <c r="J9" s="72">
        <v>32113</v>
      </c>
      <c r="K9" s="72">
        <f t="shared" si="0"/>
        <v>102271</v>
      </c>
      <c r="L9" s="72">
        <v>32733</v>
      </c>
      <c r="M9" s="72">
        <v>30958</v>
      </c>
      <c r="N9" s="72">
        <v>30425</v>
      </c>
      <c r="O9" s="72">
        <v>29980</v>
      </c>
      <c r="P9" s="72"/>
      <c r="Q9" s="72"/>
      <c r="R9" s="72"/>
      <c r="S9" s="72"/>
      <c r="T9" s="72"/>
      <c r="U9" s="103">
        <f t="shared" si="1"/>
        <v>196387</v>
      </c>
      <c r="V9" s="103">
        <f t="shared" si="2"/>
        <v>16365.583333333334</v>
      </c>
      <c r="W9" s="73">
        <v>32785.75</v>
      </c>
    </row>
    <row r="10" spans="1:23" ht="12.75">
      <c r="A10" s="56">
        <v>6</v>
      </c>
      <c r="B10" s="113" t="s">
        <v>149</v>
      </c>
      <c r="C10" s="61">
        <v>9</v>
      </c>
      <c r="D10" s="61">
        <v>17</v>
      </c>
      <c r="E10" s="61" t="s">
        <v>141</v>
      </c>
      <c r="F10" s="61">
        <v>2011</v>
      </c>
      <c r="G10" s="61" t="s">
        <v>150</v>
      </c>
      <c r="H10" s="133">
        <v>99833</v>
      </c>
      <c r="I10" s="72">
        <v>94785</v>
      </c>
      <c r="J10" s="72">
        <v>86625</v>
      </c>
      <c r="K10" s="72">
        <f t="shared" si="0"/>
        <v>281243</v>
      </c>
      <c r="L10" s="72">
        <v>89784</v>
      </c>
      <c r="M10" s="72">
        <v>85711</v>
      </c>
      <c r="N10" s="72">
        <v>84568</v>
      </c>
      <c r="O10" s="72">
        <v>83187.48999999999</v>
      </c>
      <c r="P10" s="72"/>
      <c r="Q10" s="72"/>
      <c r="R10" s="72"/>
      <c r="S10" s="72"/>
      <c r="T10" s="72"/>
      <c r="U10" s="103">
        <f t="shared" si="1"/>
        <v>541306</v>
      </c>
      <c r="V10" s="103">
        <f t="shared" si="2"/>
        <v>45108.833333333336</v>
      </c>
      <c r="W10" s="73">
        <v>91439.68333333333</v>
      </c>
    </row>
    <row r="11" spans="1:23" ht="12.75">
      <c r="A11" s="56">
        <v>7</v>
      </c>
      <c r="B11" s="113" t="s">
        <v>151</v>
      </c>
      <c r="C11" s="61">
        <v>9</v>
      </c>
      <c r="D11" s="61">
        <v>8</v>
      </c>
      <c r="E11" s="61" t="s">
        <v>141</v>
      </c>
      <c r="F11" s="61">
        <v>2009</v>
      </c>
      <c r="G11" s="61" t="s">
        <v>152</v>
      </c>
      <c r="H11" s="133">
        <v>49060</v>
      </c>
      <c r="I11" s="72">
        <v>45657</v>
      </c>
      <c r="J11" s="72">
        <v>45221</v>
      </c>
      <c r="K11" s="72">
        <f t="shared" si="0"/>
        <v>139938</v>
      </c>
      <c r="L11" s="72">
        <v>41721</v>
      </c>
      <c r="M11" s="72">
        <v>43627</v>
      </c>
      <c r="N11" s="72">
        <v>40191</v>
      </c>
      <c r="O11" s="72">
        <v>45403.21</v>
      </c>
      <c r="P11" s="72"/>
      <c r="Q11" s="72"/>
      <c r="R11" s="72"/>
      <c r="S11" s="72"/>
      <c r="T11" s="72"/>
      <c r="U11" s="103">
        <f t="shared" si="1"/>
        <v>265477</v>
      </c>
      <c r="V11" s="103">
        <f t="shared" si="2"/>
        <v>22123.083333333332</v>
      </c>
      <c r="W11" s="73">
        <v>45034.92083333334</v>
      </c>
    </row>
    <row r="12" spans="1:23" ht="12.75">
      <c r="A12" s="59">
        <v>8</v>
      </c>
      <c r="B12" s="113" t="s">
        <v>153</v>
      </c>
      <c r="C12" s="61">
        <v>9</v>
      </c>
      <c r="D12" s="61">
        <v>6</v>
      </c>
      <c r="E12" s="61" t="s">
        <v>141</v>
      </c>
      <c r="F12" s="61">
        <v>2009</v>
      </c>
      <c r="G12" s="61" t="s">
        <v>154</v>
      </c>
      <c r="H12" s="133">
        <v>34897</v>
      </c>
      <c r="I12" s="72">
        <v>33553</v>
      </c>
      <c r="J12" s="72">
        <v>31565</v>
      </c>
      <c r="K12" s="72">
        <f t="shared" si="0"/>
        <v>100015</v>
      </c>
      <c r="L12" s="72">
        <v>31358</v>
      </c>
      <c r="M12" s="72">
        <v>30056</v>
      </c>
      <c r="N12" s="72">
        <v>29523</v>
      </c>
      <c r="O12" s="72">
        <v>29703.969999999998</v>
      </c>
      <c r="P12" s="72"/>
      <c r="Q12" s="72"/>
      <c r="R12" s="72"/>
      <c r="S12" s="72"/>
      <c r="T12" s="72"/>
      <c r="U12" s="103">
        <f t="shared" si="1"/>
        <v>190952</v>
      </c>
      <c r="V12" s="103">
        <f t="shared" si="2"/>
        <v>15912.666666666666</v>
      </c>
      <c r="W12" s="73">
        <v>32508.280833333334</v>
      </c>
    </row>
    <row r="13" spans="1:23" ht="12.75">
      <c r="A13" s="56">
        <v>9</v>
      </c>
      <c r="B13" s="113" t="s">
        <v>155</v>
      </c>
      <c r="C13" s="61">
        <v>5</v>
      </c>
      <c r="D13" s="61">
        <v>15</v>
      </c>
      <c r="E13" s="61" t="s">
        <v>141</v>
      </c>
      <c r="F13" s="61">
        <v>2014</v>
      </c>
      <c r="G13" s="61" t="s">
        <v>156</v>
      </c>
      <c r="H13" s="133">
        <v>31488</v>
      </c>
      <c r="I13" s="72">
        <v>30940</v>
      </c>
      <c r="J13" s="72">
        <v>28726</v>
      </c>
      <c r="K13" s="72">
        <f t="shared" si="0"/>
        <v>91154</v>
      </c>
      <c r="L13" s="72">
        <v>29122</v>
      </c>
      <c r="M13" s="72">
        <v>27417</v>
      </c>
      <c r="N13" s="72">
        <v>25806</v>
      </c>
      <c r="O13" s="72">
        <v>27304.905</v>
      </c>
      <c r="P13" s="72"/>
      <c r="Q13" s="72"/>
      <c r="R13" s="72"/>
      <c r="S13" s="72"/>
      <c r="T13" s="72"/>
      <c r="U13" s="103">
        <f t="shared" si="1"/>
        <v>173499</v>
      </c>
      <c r="V13" s="103">
        <f t="shared" si="2"/>
        <v>14458.25</v>
      </c>
      <c r="W13" s="73">
        <v>28894.25</v>
      </c>
    </row>
    <row r="14" spans="1:23" ht="12.75">
      <c r="A14" s="56">
        <v>10</v>
      </c>
      <c r="B14" s="113" t="s">
        <v>157</v>
      </c>
      <c r="C14" s="61">
        <v>5</v>
      </c>
      <c r="D14" s="61">
        <v>8</v>
      </c>
      <c r="E14" s="61" t="s">
        <v>141</v>
      </c>
      <c r="F14" s="61">
        <v>2012</v>
      </c>
      <c r="G14" s="61" t="s">
        <v>158</v>
      </c>
      <c r="H14" s="133">
        <v>15356</v>
      </c>
      <c r="I14" s="72">
        <v>14905</v>
      </c>
      <c r="J14" s="72">
        <v>14325</v>
      </c>
      <c r="K14" s="72">
        <f t="shared" si="0"/>
        <v>44586</v>
      </c>
      <c r="L14" s="72">
        <v>14303</v>
      </c>
      <c r="M14" s="72">
        <v>13671</v>
      </c>
      <c r="N14" s="72">
        <v>13471</v>
      </c>
      <c r="O14" s="72">
        <v>13531.365</v>
      </c>
      <c r="P14" s="72"/>
      <c r="Q14" s="72"/>
      <c r="R14" s="72"/>
      <c r="S14" s="72"/>
      <c r="T14" s="72"/>
      <c r="U14" s="103">
        <f t="shared" si="1"/>
        <v>86031</v>
      </c>
      <c r="V14" s="103">
        <f t="shared" si="2"/>
        <v>7169.25</v>
      </c>
      <c r="W14" s="73">
        <v>14763.333333333334</v>
      </c>
    </row>
    <row r="15" spans="1:23" ht="12.75">
      <c r="A15" s="59">
        <v>11</v>
      </c>
      <c r="B15" s="113" t="s">
        <v>159</v>
      </c>
      <c r="C15" s="61">
        <v>5</v>
      </c>
      <c r="D15" s="61">
        <v>15</v>
      </c>
      <c r="E15" s="61" t="s">
        <v>141</v>
      </c>
      <c r="F15" s="61">
        <v>2012</v>
      </c>
      <c r="G15" s="61" t="s">
        <v>160</v>
      </c>
      <c r="H15" s="133">
        <v>30787</v>
      </c>
      <c r="I15" s="72">
        <v>28661</v>
      </c>
      <c r="J15" s="72">
        <v>26824</v>
      </c>
      <c r="K15" s="72">
        <f t="shared" si="0"/>
        <v>86272</v>
      </c>
      <c r="L15" s="72">
        <v>26857</v>
      </c>
      <c r="M15" s="72">
        <v>26308</v>
      </c>
      <c r="N15" s="72">
        <v>25072</v>
      </c>
      <c r="O15" s="72">
        <v>25290.08</v>
      </c>
      <c r="P15" s="72"/>
      <c r="Q15" s="72"/>
      <c r="R15" s="72"/>
      <c r="S15" s="72"/>
      <c r="T15" s="72"/>
      <c r="U15" s="103">
        <f t="shared" si="1"/>
        <v>164509</v>
      </c>
      <c r="V15" s="103">
        <f t="shared" si="2"/>
        <v>13709.083333333334</v>
      </c>
      <c r="W15" s="73">
        <v>27726.358333333334</v>
      </c>
    </row>
    <row r="16" spans="1:23" ht="12.75">
      <c r="A16" s="56">
        <v>12</v>
      </c>
      <c r="B16" s="113" t="s">
        <v>161</v>
      </c>
      <c r="C16" s="61">
        <v>5</v>
      </c>
      <c r="D16" s="61">
        <v>8</v>
      </c>
      <c r="E16" s="61"/>
      <c r="F16" s="61">
        <v>2011</v>
      </c>
      <c r="G16" s="61" t="s">
        <v>162</v>
      </c>
      <c r="H16" s="133">
        <v>17496</v>
      </c>
      <c r="I16" s="72">
        <v>15965</v>
      </c>
      <c r="J16" s="72">
        <v>15525</v>
      </c>
      <c r="K16" s="72">
        <f t="shared" si="0"/>
        <v>48986</v>
      </c>
      <c r="L16" s="72">
        <v>15526</v>
      </c>
      <c r="M16" s="72">
        <v>15097</v>
      </c>
      <c r="N16" s="72">
        <v>15421</v>
      </c>
      <c r="O16" s="72">
        <v>15101.44</v>
      </c>
      <c r="P16" s="72"/>
      <c r="Q16" s="72"/>
      <c r="R16" s="72"/>
      <c r="S16" s="72"/>
      <c r="T16" s="72"/>
      <c r="U16" s="103">
        <f t="shared" si="1"/>
        <v>95030</v>
      </c>
      <c r="V16" s="103">
        <f t="shared" si="2"/>
        <v>7919.166666666667</v>
      </c>
      <c r="W16" s="73">
        <v>15596.166666666666</v>
      </c>
    </row>
    <row r="17" spans="1:23" ht="12.75">
      <c r="A17" s="56">
        <v>13</v>
      </c>
      <c r="B17" s="108" t="s">
        <v>163</v>
      </c>
      <c r="C17" s="61">
        <v>9</v>
      </c>
      <c r="D17" s="61">
        <v>6</v>
      </c>
      <c r="E17" s="61"/>
      <c r="F17" s="61">
        <v>2011</v>
      </c>
      <c r="G17" s="61" t="s">
        <v>164</v>
      </c>
      <c r="H17" s="133">
        <v>36667</v>
      </c>
      <c r="I17" s="72">
        <v>33092</v>
      </c>
      <c r="J17" s="72">
        <v>31768</v>
      </c>
      <c r="K17" s="72">
        <f t="shared" si="0"/>
        <v>101527</v>
      </c>
      <c r="L17" s="72">
        <v>32358</v>
      </c>
      <c r="M17" s="72">
        <v>31022</v>
      </c>
      <c r="N17" s="72">
        <v>29927</v>
      </c>
      <c r="O17" s="72">
        <v>29809.67</v>
      </c>
      <c r="P17" s="72"/>
      <c r="Q17" s="72"/>
      <c r="R17" s="72"/>
      <c r="S17" s="72"/>
      <c r="T17" s="72"/>
      <c r="U17" s="103">
        <f t="shared" si="1"/>
        <v>194834</v>
      </c>
      <c r="V17" s="103">
        <f t="shared" si="2"/>
        <v>16236.166666666666</v>
      </c>
      <c r="W17" s="73">
        <v>31850.666666666668</v>
      </c>
    </row>
    <row r="18" spans="1:23" ht="12.75">
      <c r="A18" s="59">
        <v>14</v>
      </c>
      <c r="B18" s="108" t="s">
        <v>165</v>
      </c>
      <c r="C18" s="61">
        <v>9</v>
      </c>
      <c r="D18" s="61">
        <v>12</v>
      </c>
      <c r="E18" s="61"/>
      <c r="F18" s="61">
        <v>2009</v>
      </c>
      <c r="G18" s="61" t="s">
        <v>166</v>
      </c>
      <c r="H18" s="133">
        <v>75911</v>
      </c>
      <c r="I18" s="72">
        <v>67637</v>
      </c>
      <c r="J18" s="72">
        <v>64722</v>
      </c>
      <c r="K18" s="72">
        <f t="shared" si="0"/>
        <v>208270</v>
      </c>
      <c r="L18" s="72">
        <v>61850</v>
      </c>
      <c r="M18" s="72">
        <v>61181</v>
      </c>
      <c r="N18" s="72">
        <v>61502</v>
      </c>
      <c r="O18" s="72">
        <v>59307.985</v>
      </c>
      <c r="P18" s="72"/>
      <c r="Q18" s="72"/>
      <c r="R18" s="72"/>
      <c r="S18" s="72"/>
      <c r="T18" s="72"/>
      <c r="U18" s="103">
        <f t="shared" si="1"/>
        <v>392803</v>
      </c>
      <c r="V18" s="103">
        <f t="shared" si="2"/>
        <v>32733.583333333332</v>
      </c>
      <c r="W18" s="73">
        <v>65368.666666666664</v>
      </c>
    </row>
    <row r="19" spans="1:23" ht="12.75">
      <c r="A19" s="56">
        <v>15</v>
      </c>
      <c r="B19" s="108" t="s">
        <v>167</v>
      </c>
      <c r="C19" s="61">
        <v>5</v>
      </c>
      <c r="D19" s="61">
        <v>7</v>
      </c>
      <c r="E19" s="61"/>
      <c r="F19" s="61">
        <v>2009</v>
      </c>
      <c r="G19" s="61" t="s">
        <v>168</v>
      </c>
      <c r="H19" s="133">
        <v>13406</v>
      </c>
      <c r="I19" s="72">
        <v>12327</v>
      </c>
      <c r="J19" s="72">
        <v>11863</v>
      </c>
      <c r="K19" s="72">
        <f t="shared" si="0"/>
        <v>37596</v>
      </c>
      <c r="L19" s="72">
        <v>11532</v>
      </c>
      <c r="M19" s="72">
        <v>11240</v>
      </c>
      <c r="N19" s="72">
        <v>10550</v>
      </c>
      <c r="O19" s="72">
        <v>10644.105</v>
      </c>
      <c r="P19" s="72"/>
      <c r="Q19" s="72"/>
      <c r="R19" s="72"/>
      <c r="S19" s="72"/>
      <c r="T19" s="72"/>
      <c r="U19" s="103">
        <f t="shared" si="1"/>
        <v>70918</v>
      </c>
      <c r="V19" s="103">
        <f t="shared" si="2"/>
        <v>5909.833333333333</v>
      </c>
      <c r="W19" s="73">
        <v>12567.916666666666</v>
      </c>
    </row>
    <row r="20" spans="1:23" ht="12.75">
      <c r="A20" s="56">
        <v>16</v>
      </c>
      <c r="B20" s="108" t="s">
        <v>169</v>
      </c>
      <c r="C20" s="61">
        <v>5</v>
      </c>
      <c r="D20" s="61">
        <v>15</v>
      </c>
      <c r="E20" s="61"/>
      <c r="F20" s="61">
        <v>2009</v>
      </c>
      <c r="G20" s="61" t="s">
        <v>170</v>
      </c>
      <c r="H20" s="133">
        <v>32448</v>
      </c>
      <c r="I20" s="72">
        <v>30929</v>
      </c>
      <c r="J20" s="72">
        <v>29041</v>
      </c>
      <c r="K20" s="72">
        <f t="shared" si="0"/>
        <v>92418</v>
      </c>
      <c r="L20" s="72">
        <v>32463</v>
      </c>
      <c r="M20" s="72">
        <v>27922</v>
      </c>
      <c r="N20" s="72">
        <v>27545</v>
      </c>
      <c r="O20" s="72">
        <v>28567.71</v>
      </c>
      <c r="P20" s="72"/>
      <c r="Q20" s="72"/>
      <c r="R20" s="72"/>
      <c r="S20" s="72"/>
      <c r="T20" s="72"/>
      <c r="U20" s="103">
        <f t="shared" si="1"/>
        <v>180348</v>
      </c>
      <c r="V20" s="103">
        <f t="shared" si="2"/>
        <v>15029</v>
      </c>
      <c r="W20" s="73">
        <v>29966.666666666668</v>
      </c>
    </row>
    <row r="21" spans="1:23" ht="12.75">
      <c r="A21" s="59">
        <v>17</v>
      </c>
      <c r="B21" s="108" t="s">
        <v>171</v>
      </c>
      <c r="C21" s="61">
        <v>5</v>
      </c>
      <c r="D21" s="61">
        <v>7</v>
      </c>
      <c r="E21" s="61"/>
      <c r="F21" s="61">
        <v>2010</v>
      </c>
      <c r="G21" s="61" t="s">
        <v>172</v>
      </c>
      <c r="H21" s="133">
        <v>14284</v>
      </c>
      <c r="I21" s="72">
        <v>12636</v>
      </c>
      <c r="J21" s="72">
        <v>12014</v>
      </c>
      <c r="K21" s="72">
        <f t="shared" si="0"/>
        <v>38934</v>
      </c>
      <c r="L21" s="72">
        <v>11824</v>
      </c>
      <c r="M21" s="72">
        <v>11834</v>
      </c>
      <c r="N21" s="72">
        <v>10643</v>
      </c>
      <c r="O21" s="72">
        <v>10697</v>
      </c>
      <c r="P21" s="72"/>
      <c r="Q21" s="72"/>
      <c r="R21" s="72"/>
      <c r="S21" s="72"/>
      <c r="T21" s="72"/>
      <c r="U21" s="103">
        <f t="shared" si="1"/>
        <v>73235</v>
      </c>
      <c r="V21" s="103">
        <f t="shared" si="2"/>
        <v>6102.916666666667</v>
      </c>
      <c r="W21" s="73">
        <v>12062.166666666666</v>
      </c>
    </row>
    <row r="22" spans="1:23" s="68" customFormat="1" ht="12.75">
      <c r="A22" s="56">
        <v>18</v>
      </c>
      <c r="B22" s="108" t="s">
        <v>175</v>
      </c>
      <c r="C22" s="61">
        <v>9</v>
      </c>
      <c r="D22" s="61">
        <v>7</v>
      </c>
      <c r="E22" s="61" t="s">
        <v>141</v>
      </c>
      <c r="F22" s="61">
        <v>2010</v>
      </c>
      <c r="G22" s="61" t="s">
        <v>176</v>
      </c>
      <c r="H22" s="133">
        <v>40968</v>
      </c>
      <c r="I22" s="72">
        <v>38862</v>
      </c>
      <c r="J22" s="72">
        <v>37149</v>
      </c>
      <c r="K22" s="72">
        <f t="shared" si="0"/>
        <v>116979</v>
      </c>
      <c r="L22" s="72">
        <v>38487</v>
      </c>
      <c r="M22" s="72">
        <v>38445</v>
      </c>
      <c r="N22" s="72">
        <v>36115</v>
      </c>
      <c r="O22" s="72">
        <v>37599.62</v>
      </c>
      <c r="P22" s="72"/>
      <c r="Q22" s="72"/>
      <c r="R22" s="72"/>
      <c r="S22" s="72"/>
      <c r="T22" s="72"/>
      <c r="U22" s="103">
        <f t="shared" si="1"/>
        <v>230026</v>
      </c>
      <c r="V22" s="103">
        <f t="shared" si="2"/>
        <v>19168.833333333332</v>
      </c>
      <c r="W22" s="73">
        <v>39676.333333333336</v>
      </c>
    </row>
    <row r="23" spans="1:23" s="68" customFormat="1" ht="12.75">
      <c r="A23" s="56">
        <v>19</v>
      </c>
      <c r="B23" s="108" t="s">
        <v>177</v>
      </c>
      <c r="C23" s="61">
        <v>9</v>
      </c>
      <c r="D23" s="61">
        <v>8</v>
      </c>
      <c r="E23" s="61" t="s">
        <v>141</v>
      </c>
      <c r="F23" s="61">
        <v>2012</v>
      </c>
      <c r="G23" s="61" t="s">
        <v>178</v>
      </c>
      <c r="H23" s="133">
        <v>44696</v>
      </c>
      <c r="I23" s="72">
        <v>42845</v>
      </c>
      <c r="J23" s="72">
        <v>39179</v>
      </c>
      <c r="K23" s="72">
        <f t="shared" si="0"/>
        <v>126720</v>
      </c>
      <c r="L23" s="72">
        <v>40893</v>
      </c>
      <c r="M23" s="72">
        <v>39654</v>
      </c>
      <c r="N23" s="72">
        <v>38826</v>
      </c>
      <c r="O23" s="72">
        <v>37833.27</v>
      </c>
      <c r="P23" s="72"/>
      <c r="Q23" s="72"/>
      <c r="R23" s="72"/>
      <c r="S23" s="72"/>
      <c r="T23" s="72"/>
      <c r="U23" s="103">
        <f t="shared" si="1"/>
        <v>246093</v>
      </c>
      <c r="V23" s="103">
        <f t="shared" si="2"/>
        <v>20507.75</v>
      </c>
      <c r="W23" s="73">
        <v>42080.0875</v>
      </c>
    </row>
    <row r="24" spans="1:23" s="68" customFormat="1" ht="12.75">
      <c r="A24" s="59">
        <v>20</v>
      </c>
      <c r="B24" s="108" t="s">
        <v>179</v>
      </c>
      <c r="C24" s="61">
        <v>5</v>
      </c>
      <c r="D24" s="61">
        <v>30</v>
      </c>
      <c r="E24" s="61"/>
      <c r="F24" s="61">
        <v>2011</v>
      </c>
      <c r="G24" s="61" t="s">
        <v>180</v>
      </c>
      <c r="H24" s="133">
        <v>67652</v>
      </c>
      <c r="I24" s="72">
        <v>61023</v>
      </c>
      <c r="J24" s="72">
        <v>58483</v>
      </c>
      <c r="K24" s="72">
        <f t="shared" si="0"/>
        <v>187158</v>
      </c>
      <c r="L24" s="72">
        <v>57461</v>
      </c>
      <c r="M24" s="72">
        <v>57217</v>
      </c>
      <c r="N24" s="72">
        <v>54382</v>
      </c>
      <c r="O24" s="72">
        <v>55961.325</v>
      </c>
      <c r="P24" s="72"/>
      <c r="Q24" s="72"/>
      <c r="R24" s="72"/>
      <c r="S24" s="72"/>
      <c r="T24" s="72"/>
      <c r="U24" s="103">
        <f t="shared" si="1"/>
        <v>356218</v>
      </c>
      <c r="V24" s="103">
        <f t="shared" si="2"/>
        <v>29684.833333333332</v>
      </c>
      <c r="W24" s="73">
        <v>58523.75</v>
      </c>
    </row>
    <row r="25" spans="1:23" s="68" customFormat="1" ht="12.75">
      <c r="A25" s="56">
        <v>21</v>
      </c>
      <c r="B25" s="108" t="s">
        <v>181</v>
      </c>
      <c r="C25" s="61">
        <v>9</v>
      </c>
      <c r="D25" s="61">
        <v>8</v>
      </c>
      <c r="E25" s="61" t="s">
        <v>141</v>
      </c>
      <c r="F25" s="61">
        <v>2012</v>
      </c>
      <c r="G25" s="61" t="s">
        <v>182</v>
      </c>
      <c r="H25" s="133">
        <v>50045</v>
      </c>
      <c r="I25" s="72">
        <v>44629</v>
      </c>
      <c r="J25" s="72">
        <v>43416</v>
      </c>
      <c r="K25" s="72">
        <f t="shared" si="0"/>
        <v>138090</v>
      </c>
      <c r="L25" s="72">
        <v>42137</v>
      </c>
      <c r="M25" s="72">
        <v>40680</v>
      </c>
      <c r="N25" s="72">
        <v>39039</v>
      </c>
      <c r="O25" s="72">
        <v>38773.355</v>
      </c>
      <c r="P25" s="72"/>
      <c r="Q25" s="72"/>
      <c r="R25" s="72"/>
      <c r="S25" s="72"/>
      <c r="T25" s="72"/>
      <c r="U25" s="103">
        <f t="shared" si="1"/>
        <v>259946</v>
      </c>
      <c r="V25" s="103">
        <f t="shared" si="2"/>
        <v>21662.166666666668</v>
      </c>
      <c r="W25" s="73">
        <v>43703.333333333336</v>
      </c>
    </row>
    <row r="26" spans="1:23" s="68" customFormat="1" ht="12.75">
      <c r="A26" s="56">
        <v>22</v>
      </c>
      <c r="B26" s="108" t="s">
        <v>183</v>
      </c>
      <c r="C26" s="61">
        <v>9</v>
      </c>
      <c r="D26" s="61">
        <v>10</v>
      </c>
      <c r="E26" s="61" t="s">
        <v>141</v>
      </c>
      <c r="F26" s="61">
        <v>2014</v>
      </c>
      <c r="G26" s="61" t="s">
        <v>184</v>
      </c>
      <c r="H26" s="133">
        <v>59599</v>
      </c>
      <c r="I26" s="72">
        <v>56147</v>
      </c>
      <c r="J26" s="72">
        <v>53457</v>
      </c>
      <c r="K26" s="72">
        <f t="shared" si="0"/>
        <v>169203</v>
      </c>
      <c r="L26" s="72">
        <v>54674</v>
      </c>
      <c r="M26" s="72">
        <v>51839</v>
      </c>
      <c r="N26" s="72">
        <v>51562</v>
      </c>
      <c r="O26" s="72">
        <v>52070.39</v>
      </c>
      <c r="P26" s="72"/>
      <c r="Q26" s="72"/>
      <c r="R26" s="72"/>
      <c r="S26" s="72"/>
      <c r="T26" s="72"/>
      <c r="U26" s="103">
        <f t="shared" si="1"/>
        <v>327278</v>
      </c>
      <c r="V26" s="103">
        <f t="shared" si="2"/>
        <v>27273.166666666668</v>
      </c>
      <c r="W26" s="73">
        <v>55479.583333333336</v>
      </c>
    </row>
    <row r="27" spans="1:23" s="68" customFormat="1" ht="12.75">
      <c r="A27" s="59">
        <v>23</v>
      </c>
      <c r="B27" s="108" t="s">
        <v>185</v>
      </c>
      <c r="C27" s="61">
        <v>5</v>
      </c>
      <c r="D27" s="61">
        <v>15</v>
      </c>
      <c r="E27" s="61"/>
      <c r="F27" s="61">
        <v>2009</v>
      </c>
      <c r="G27" s="61" t="s">
        <v>186</v>
      </c>
      <c r="H27" s="133">
        <v>33078</v>
      </c>
      <c r="I27" s="72">
        <v>29070</v>
      </c>
      <c r="J27" s="72">
        <v>28038</v>
      </c>
      <c r="K27" s="72">
        <f t="shared" si="0"/>
        <v>90186</v>
      </c>
      <c r="L27" s="72">
        <v>28071</v>
      </c>
      <c r="M27" s="72">
        <v>27748</v>
      </c>
      <c r="N27" s="72">
        <v>26103</v>
      </c>
      <c r="O27" s="72">
        <v>30623.135</v>
      </c>
      <c r="P27" s="72"/>
      <c r="Q27" s="72"/>
      <c r="R27" s="72"/>
      <c r="S27" s="72"/>
      <c r="T27" s="72"/>
      <c r="U27" s="103">
        <f t="shared" si="1"/>
        <v>172108</v>
      </c>
      <c r="V27" s="103">
        <f t="shared" si="2"/>
        <v>14342.333333333334</v>
      </c>
      <c r="W27" s="73">
        <v>28745.25</v>
      </c>
    </row>
    <row r="28" spans="1:23" s="68" customFormat="1" ht="12.75">
      <c r="A28" s="56">
        <v>24</v>
      </c>
      <c r="B28" s="108" t="s">
        <v>187</v>
      </c>
      <c r="C28" s="61">
        <v>5</v>
      </c>
      <c r="D28" s="61">
        <v>8</v>
      </c>
      <c r="E28" s="61" t="s">
        <v>141</v>
      </c>
      <c r="F28" s="61">
        <v>2009</v>
      </c>
      <c r="G28" s="61" t="s">
        <v>188</v>
      </c>
      <c r="H28" s="133">
        <v>16202</v>
      </c>
      <c r="I28" s="72">
        <v>16295</v>
      </c>
      <c r="J28" s="72">
        <v>15225</v>
      </c>
      <c r="K28" s="72">
        <f t="shared" si="0"/>
        <v>47722</v>
      </c>
      <c r="L28" s="72">
        <v>15709</v>
      </c>
      <c r="M28" s="72">
        <v>15643</v>
      </c>
      <c r="N28" s="72">
        <v>14461</v>
      </c>
      <c r="O28" s="72">
        <v>14542.67</v>
      </c>
      <c r="P28" s="72"/>
      <c r="Q28" s="72"/>
      <c r="R28" s="72"/>
      <c r="S28" s="72"/>
      <c r="T28" s="72"/>
      <c r="U28" s="103">
        <f t="shared" si="1"/>
        <v>93535</v>
      </c>
      <c r="V28" s="103">
        <f t="shared" si="2"/>
        <v>7794.583333333333</v>
      </c>
      <c r="W28" s="73">
        <v>15798.25</v>
      </c>
    </row>
    <row r="29" spans="1:23" s="68" customFormat="1" ht="12.75">
      <c r="A29" s="56">
        <v>25</v>
      </c>
      <c r="B29" s="108" t="s">
        <v>189</v>
      </c>
      <c r="C29" s="61">
        <v>5</v>
      </c>
      <c r="D29" s="61">
        <v>12</v>
      </c>
      <c r="E29" s="61"/>
      <c r="F29" s="61">
        <v>2009</v>
      </c>
      <c r="G29" s="61" t="s">
        <v>190</v>
      </c>
      <c r="H29" s="133">
        <v>26104</v>
      </c>
      <c r="I29" s="72">
        <v>23568</v>
      </c>
      <c r="J29" s="72">
        <v>22182</v>
      </c>
      <c r="K29" s="72">
        <f t="shared" si="0"/>
        <v>71854</v>
      </c>
      <c r="L29" s="72">
        <v>22097</v>
      </c>
      <c r="M29" s="72">
        <v>21695</v>
      </c>
      <c r="N29" s="72">
        <v>20455</v>
      </c>
      <c r="O29" s="72">
        <v>20813.345</v>
      </c>
      <c r="P29" s="72"/>
      <c r="Q29" s="72"/>
      <c r="R29" s="72"/>
      <c r="S29" s="72"/>
      <c r="T29" s="72"/>
      <c r="U29" s="103">
        <f t="shared" si="1"/>
        <v>136101</v>
      </c>
      <c r="V29" s="103">
        <f t="shared" si="2"/>
        <v>11341.75</v>
      </c>
      <c r="W29" s="73">
        <v>22934.333333333332</v>
      </c>
    </row>
    <row r="30" spans="1:23" s="68" customFormat="1" ht="12.75">
      <c r="A30" s="59">
        <v>26</v>
      </c>
      <c r="B30" s="108" t="s">
        <v>191</v>
      </c>
      <c r="C30" s="61">
        <v>9</v>
      </c>
      <c r="D30" s="61"/>
      <c r="E30" s="61"/>
      <c r="F30" s="61">
        <v>2012</v>
      </c>
      <c r="G30" s="61" t="s">
        <v>192</v>
      </c>
      <c r="H30" s="133">
        <v>42746</v>
      </c>
      <c r="I30" s="72">
        <v>40536</v>
      </c>
      <c r="J30" s="72">
        <v>38211</v>
      </c>
      <c r="K30" s="72">
        <f t="shared" si="0"/>
        <v>121493</v>
      </c>
      <c r="L30" s="72">
        <v>38612</v>
      </c>
      <c r="M30" s="72">
        <v>37069</v>
      </c>
      <c r="N30" s="72">
        <v>36578</v>
      </c>
      <c r="O30" s="72">
        <v>36140.63</v>
      </c>
      <c r="P30" s="72"/>
      <c r="Q30" s="72"/>
      <c r="R30" s="72"/>
      <c r="S30" s="72"/>
      <c r="T30" s="72"/>
      <c r="U30" s="103">
        <f t="shared" si="1"/>
        <v>233752</v>
      </c>
      <c r="V30" s="103">
        <f t="shared" si="2"/>
        <v>19479.333333333332</v>
      </c>
      <c r="W30" s="73">
        <v>39076.166666666664</v>
      </c>
    </row>
    <row r="31" spans="1:23" s="68" customFormat="1" ht="12.75">
      <c r="A31" s="56">
        <v>27</v>
      </c>
      <c r="B31" s="108" t="s">
        <v>193</v>
      </c>
      <c r="C31" s="61">
        <v>5</v>
      </c>
      <c r="D31" s="61">
        <v>7</v>
      </c>
      <c r="E31" s="61" t="s">
        <v>141</v>
      </c>
      <c r="F31" s="61">
        <v>2009</v>
      </c>
      <c r="G31" s="61" t="s">
        <v>194</v>
      </c>
      <c r="H31" s="133">
        <v>11545</v>
      </c>
      <c r="I31" s="72">
        <v>10420</v>
      </c>
      <c r="J31" s="72">
        <v>10142</v>
      </c>
      <c r="K31" s="72">
        <f t="shared" si="0"/>
        <v>32107</v>
      </c>
      <c r="L31" s="72">
        <v>9551</v>
      </c>
      <c r="M31" s="72">
        <v>10153</v>
      </c>
      <c r="N31" s="72">
        <v>9291</v>
      </c>
      <c r="O31" s="72">
        <v>9956.6555</v>
      </c>
      <c r="P31" s="72"/>
      <c r="Q31" s="72"/>
      <c r="R31" s="72"/>
      <c r="S31" s="72"/>
      <c r="T31" s="72"/>
      <c r="U31" s="103">
        <f t="shared" si="1"/>
        <v>61102</v>
      </c>
      <c r="V31" s="103">
        <f t="shared" si="2"/>
        <v>5091.833333333333</v>
      </c>
      <c r="W31" s="73">
        <v>10740</v>
      </c>
    </row>
    <row r="32" spans="1:23" s="68" customFormat="1" ht="12.75">
      <c r="A32" s="56">
        <v>28</v>
      </c>
      <c r="B32" s="108" t="s">
        <v>195</v>
      </c>
      <c r="C32" s="61">
        <v>5</v>
      </c>
      <c r="D32" s="61">
        <v>15</v>
      </c>
      <c r="E32" s="61"/>
      <c r="F32" s="61">
        <v>2011</v>
      </c>
      <c r="G32" s="61" t="s">
        <v>196</v>
      </c>
      <c r="H32" s="133">
        <v>33762</v>
      </c>
      <c r="I32" s="72">
        <v>30154</v>
      </c>
      <c r="J32" s="72">
        <v>29600</v>
      </c>
      <c r="K32" s="72">
        <f t="shared" si="0"/>
        <v>93516</v>
      </c>
      <c r="L32" s="72">
        <v>28661</v>
      </c>
      <c r="M32" s="72">
        <v>27630</v>
      </c>
      <c r="N32" s="72">
        <v>26975</v>
      </c>
      <c r="O32" s="72">
        <v>26704.03</v>
      </c>
      <c r="P32" s="72"/>
      <c r="Q32" s="72"/>
      <c r="R32" s="72"/>
      <c r="S32" s="72"/>
      <c r="T32" s="72"/>
      <c r="U32" s="103">
        <f t="shared" si="1"/>
        <v>176782</v>
      </c>
      <c r="V32" s="103">
        <f t="shared" si="2"/>
        <v>14731.833333333334</v>
      </c>
      <c r="W32" s="73">
        <v>29730.166666666668</v>
      </c>
    </row>
    <row r="33" spans="1:23" s="68" customFormat="1" ht="12.75">
      <c r="A33" s="59">
        <v>29</v>
      </c>
      <c r="B33" s="110" t="s">
        <v>48</v>
      </c>
      <c r="C33" s="61">
        <v>10</v>
      </c>
      <c r="D33" s="61">
        <v>3</v>
      </c>
      <c r="E33" s="61"/>
      <c r="F33" s="61">
        <v>2010</v>
      </c>
      <c r="G33" s="61" t="s">
        <v>197</v>
      </c>
      <c r="H33" s="133">
        <v>21642</v>
      </c>
      <c r="I33" s="72">
        <v>21340</v>
      </c>
      <c r="J33" s="72">
        <v>19988</v>
      </c>
      <c r="K33" s="72">
        <f t="shared" si="0"/>
        <v>62970</v>
      </c>
      <c r="L33" s="72">
        <v>19483</v>
      </c>
      <c r="M33" s="72">
        <v>19346</v>
      </c>
      <c r="N33" s="72">
        <v>19467</v>
      </c>
      <c r="O33" s="72">
        <v>30501.38</v>
      </c>
      <c r="P33" s="72"/>
      <c r="Q33" s="72"/>
      <c r="R33" s="72"/>
      <c r="S33" s="72"/>
      <c r="T33" s="72"/>
      <c r="U33" s="103">
        <f t="shared" si="1"/>
        <v>121266</v>
      </c>
      <c r="V33" s="103">
        <f t="shared" si="2"/>
        <v>10105.5</v>
      </c>
      <c r="W33" s="73">
        <v>19619.583333333332</v>
      </c>
    </row>
    <row r="34" spans="1:23" s="68" customFormat="1" ht="12.75">
      <c r="A34" s="56">
        <v>30</v>
      </c>
      <c r="B34" s="108" t="s">
        <v>198</v>
      </c>
      <c r="C34" s="61">
        <v>5</v>
      </c>
      <c r="D34" s="61">
        <v>7</v>
      </c>
      <c r="E34" s="61" t="s">
        <v>141</v>
      </c>
      <c r="F34" s="61">
        <v>2012</v>
      </c>
      <c r="G34" s="61" t="s">
        <v>199</v>
      </c>
      <c r="H34" s="133">
        <v>13452</v>
      </c>
      <c r="I34" s="72">
        <v>12747</v>
      </c>
      <c r="J34" s="72">
        <v>11628</v>
      </c>
      <c r="K34" s="72">
        <f t="shared" si="0"/>
        <v>37827</v>
      </c>
      <c r="L34" s="72">
        <v>12818</v>
      </c>
      <c r="M34" s="72">
        <v>11912</v>
      </c>
      <c r="N34" s="72">
        <v>11593</v>
      </c>
      <c r="O34" s="72">
        <v>11329.695</v>
      </c>
      <c r="P34" s="72"/>
      <c r="Q34" s="72"/>
      <c r="R34" s="72"/>
      <c r="S34" s="72"/>
      <c r="T34" s="72"/>
      <c r="U34" s="103">
        <f t="shared" si="1"/>
        <v>74150</v>
      </c>
      <c r="V34" s="103">
        <f t="shared" si="2"/>
        <v>6179.166666666667</v>
      </c>
      <c r="W34" s="73">
        <v>12487.583333333334</v>
      </c>
    </row>
    <row r="35" spans="1:23" s="68" customFormat="1" ht="12.75">
      <c r="A35" s="56">
        <v>31</v>
      </c>
      <c r="B35" s="109" t="s">
        <v>200</v>
      </c>
      <c r="C35" s="61">
        <v>9</v>
      </c>
      <c r="D35" s="61">
        <v>8</v>
      </c>
      <c r="E35" s="61" t="s">
        <v>141</v>
      </c>
      <c r="F35" s="61">
        <v>2009</v>
      </c>
      <c r="G35" s="61" t="s">
        <v>201</v>
      </c>
      <c r="H35" s="133">
        <v>40699</v>
      </c>
      <c r="I35" s="72">
        <v>38718</v>
      </c>
      <c r="J35" s="72">
        <v>33464</v>
      </c>
      <c r="K35" s="72">
        <f t="shared" si="0"/>
        <v>112881</v>
      </c>
      <c r="L35" s="72">
        <v>36180</v>
      </c>
      <c r="M35" s="72">
        <v>33673</v>
      </c>
      <c r="N35" s="72">
        <v>32948</v>
      </c>
      <c r="O35" s="72">
        <v>31958</v>
      </c>
      <c r="P35" s="72"/>
      <c r="Q35" s="72"/>
      <c r="R35" s="72"/>
      <c r="S35" s="72"/>
      <c r="T35" s="72"/>
      <c r="U35" s="103">
        <f t="shared" si="1"/>
        <v>215682</v>
      </c>
      <c r="V35" s="103">
        <f t="shared" si="2"/>
        <v>17973.5</v>
      </c>
      <c r="W35" s="73">
        <v>36555.333333333336</v>
      </c>
    </row>
    <row r="36" spans="1:23" s="68" customFormat="1" ht="12.75">
      <c r="A36" s="59">
        <v>32</v>
      </c>
      <c r="B36" s="109" t="s">
        <v>202</v>
      </c>
      <c r="C36" s="61">
        <v>5</v>
      </c>
      <c r="D36" s="61">
        <v>27</v>
      </c>
      <c r="E36" s="61" t="s">
        <v>141</v>
      </c>
      <c r="F36" s="61">
        <v>2011</v>
      </c>
      <c r="G36" s="61" t="s">
        <v>203</v>
      </c>
      <c r="H36" s="133">
        <v>56435</v>
      </c>
      <c r="I36" s="72">
        <v>55521</v>
      </c>
      <c r="J36" s="72">
        <v>48428</v>
      </c>
      <c r="K36" s="72">
        <f t="shared" si="0"/>
        <v>160384</v>
      </c>
      <c r="L36" s="72">
        <v>51650</v>
      </c>
      <c r="M36" s="72">
        <v>48107</v>
      </c>
      <c r="N36" s="72">
        <v>48611</v>
      </c>
      <c r="O36" s="72">
        <v>46326</v>
      </c>
      <c r="P36" s="72"/>
      <c r="Q36" s="72"/>
      <c r="R36" s="72"/>
      <c r="S36" s="72"/>
      <c r="T36" s="72"/>
      <c r="U36" s="103">
        <f t="shared" si="1"/>
        <v>308752</v>
      </c>
      <c r="V36" s="103">
        <f t="shared" si="2"/>
        <v>25729.333333333332</v>
      </c>
      <c r="W36" s="73">
        <v>52057.833333333336</v>
      </c>
    </row>
    <row r="37" spans="1:23" s="68" customFormat="1" ht="12.75">
      <c r="A37" s="56">
        <v>33</v>
      </c>
      <c r="B37" s="109" t="s">
        <v>204</v>
      </c>
      <c r="C37" s="61">
        <v>5</v>
      </c>
      <c r="D37" s="61">
        <v>17</v>
      </c>
      <c r="E37" s="61" t="s">
        <v>141</v>
      </c>
      <c r="F37" s="61">
        <v>2012</v>
      </c>
      <c r="G37" s="61" t="s">
        <v>205</v>
      </c>
      <c r="H37" s="133">
        <v>37454.7648</v>
      </c>
      <c r="I37" s="72">
        <v>36152.7648</v>
      </c>
      <c r="J37" s="72">
        <v>32795.764800000004</v>
      </c>
      <c r="K37" s="72">
        <f t="shared" si="0"/>
        <v>106403.2944</v>
      </c>
      <c r="L37" s="72">
        <v>34468.7648</v>
      </c>
      <c r="M37" s="72">
        <v>32280.7648</v>
      </c>
      <c r="N37" s="72">
        <v>31148.7648</v>
      </c>
      <c r="O37" s="72">
        <v>31399.7648</v>
      </c>
      <c r="P37" s="72"/>
      <c r="Q37" s="72"/>
      <c r="R37" s="72"/>
      <c r="S37" s="72"/>
      <c r="T37" s="72"/>
      <c r="U37" s="103">
        <f t="shared" si="1"/>
        <v>204301.5888</v>
      </c>
      <c r="V37" s="103">
        <f t="shared" si="2"/>
        <v>17025.1324</v>
      </c>
      <c r="W37" s="73">
        <v>34281.282333333336</v>
      </c>
    </row>
    <row r="38" spans="1:23" s="68" customFormat="1" ht="12.75">
      <c r="A38" s="56">
        <v>34</v>
      </c>
      <c r="B38" s="109" t="s">
        <v>206</v>
      </c>
      <c r="C38" s="61">
        <v>5</v>
      </c>
      <c r="D38" s="61">
        <v>28</v>
      </c>
      <c r="E38" s="61" t="s">
        <v>141</v>
      </c>
      <c r="F38" s="61">
        <v>2014</v>
      </c>
      <c r="G38" s="61" t="s">
        <v>207</v>
      </c>
      <c r="H38" s="133">
        <v>62767</v>
      </c>
      <c r="I38" s="72">
        <v>58407</v>
      </c>
      <c r="J38" s="72">
        <v>54330</v>
      </c>
      <c r="K38" s="72">
        <f t="shared" si="0"/>
        <v>175504</v>
      </c>
      <c r="L38" s="72">
        <v>54573</v>
      </c>
      <c r="M38" s="72">
        <v>53413</v>
      </c>
      <c r="N38" s="72">
        <v>52388</v>
      </c>
      <c r="O38" s="72">
        <v>51122</v>
      </c>
      <c r="P38" s="72"/>
      <c r="Q38" s="72"/>
      <c r="R38" s="72"/>
      <c r="S38" s="72"/>
      <c r="T38" s="72"/>
      <c r="U38" s="103">
        <f t="shared" si="1"/>
        <v>335878</v>
      </c>
      <c r="V38" s="103">
        <f t="shared" si="2"/>
        <v>27989.833333333332</v>
      </c>
      <c r="W38" s="73">
        <v>56739.0925</v>
      </c>
    </row>
    <row r="39" spans="1:23" s="68" customFormat="1" ht="12.75">
      <c r="A39" s="59">
        <v>35</v>
      </c>
      <c r="B39" s="109" t="s">
        <v>208</v>
      </c>
      <c r="C39" s="61">
        <v>5</v>
      </c>
      <c r="D39" s="61">
        <v>18</v>
      </c>
      <c r="E39" s="61"/>
      <c r="F39" s="61">
        <v>2011</v>
      </c>
      <c r="G39" s="61" t="s">
        <v>209</v>
      </c>
      <c r="H39" s="133">
        <v>37491</v>
      </c>
      <c r="I39" s="72">
        <v>36042</v>
      </c>
      <c r="J39" s="72">
        <v>31897</v>
      </c>
      <c r="K39" s="72">
        <f t="shared" si="0"/>
        <v>105430</v>
      </c>
      <c r="L39" s="72">
        <v>35007</v>
      </c>
      <c r="M39" s="72">
        <v>32324</v>
      </c>
      <c r="N39" s="72">
        <v>32217</v>
      </c>
      <c r="O39" s="72">
        <v>31505</v>
      </c>
      <c r="P39" s="72"/>
      <c r="Q39" s="72"/>
      <c r="R39" s="72"/>
      <c r="S39" s="72"/>
      <c r="T39" s="72"/>
      <c r="U39" s="103">
        <f t="shared" si="1"/>
        <v>204978</v>
      </c>
      <c r="V39" s="103">
        <f t="shared" si="2"/>
        <v>17081.5</v>
      </c>
      <c r="W39" s="73">
        <v>35100.916666666664</v>
      </c>
    </row>
    <row r="40" spans="1:23" s="68" customFormat="1" ht="12.75">
      <c r="A40" s="56">
        <v>36</v>
      </c>
      <c r="B40" s="109" t="s">
        <v>210</v>
      </c>
      <c r="C40" s="61">
        <v>9</v>
      </c>
      <c r="D40" s="61">
        <v>5</v>
      </c>
      <c r="E40" s="61"/>
      <c r="F40" s="61">
        <v>2011</v>
      </c>
      <c r="G40" s="61" t="s">
        <v>211</v>
      </c>
      <c r="H40" s="133">
        <v>30983</v>
      </c>
      <c r="I40" s="72">
        <v>29680</v>
      </c>
      <c r="J40" s="72">
        <v>26400</v>
      </c>
      <c r="K40" s="72">
        <f t="shared" si="0"/>
        <v>87063</v>
      </c>
      <c r="L40" s="72">
        <v>28466</v>
      </c>
      <c r="M40" s="72">
        <v>26577</v>
      </c>
      <c r="N40" s="72">
        <v>25693</v>
      </c>
      <c r="O40" s="72">
        <v>24948</v>
      </c>
      <c r="P40" s="72"/>
      <c r="Q40" s="72"/>
      <c r="R40" s="72"/>
      <c r="S40" s="72"/>
      <c r="T40" s="72"/>
      <c r="U40" s="103">
        <f t="shared" si="1"/>
        <v>167799</v>
      </c>
      <c r="V40" s="103">
        <f t="shared" si="2"/>
        <v>13983.25</v>
      </c>
      <c r="W40" s="73">
        <v>28387.25</v>
      </c>
    </row>
    <row r="41" spans="1:23" s="68" customFormat="1" ht="12.75">
      <c r="A41" s="56">
        <v>37</v>
      </c>
      <c r="B41" s="109" t="s">
        <v>212</v>
      </c>
      <c r="C41" s="61">
        <v>9</v>
      </c>
      <c r="D41" s="61">
        <v>3</v>
      </c>
      <c r="E41" s="61" t="s">
        <v>141</v>
      </c>
      <c r="F41" s="61">
        <v>2009</v>
      </c>
      <c r="G41" s="61" t="s">
        <v>213</v>
      </c>
      <c r="H41" s="133">
        <v>17370</v>
      </c>
      <c r="I41" s="72">
        <v>16702</v>
      </c>
      <c r="J41" s="72">
        <v>15014</v>
      </c>
      <c r="K41" s="72">
        <f t="shared" si="0"/>
        <v>49086</v>
      </c>
      <c r="L41" s="72">
        <v>15439</v>
      </c>
      <c r="M41" s="72">
        <v>14378</v>
      </c>
      <c r="N41" s="72">
        <v>14154</v>
      </c>
      <c r="O41" s="72">
        <v>14272</v>
      </c>
      <c r="P41" s="72"/>
      <c r="Q41" s="72"/>
      <c r="R41" s="72"/>
      <c r="S41" s="72"/>
      <c r="T41" s="72"/>
      <c r="U41" s="103">
        <f t="shared" si="1"/>
        <v>93057</v>
      </c>
      <c r="V41" s="103">
        <f t="shared" si="2"/>
        <v>7754.75</v>
      </c>
      <c r="W41" s="73">
        <v>15401.666666666666</v>
      </c>
    </row>
    <row r="42" spans="1:23" s="68" customFormat="1" ht="12.75">
      <c r="A42" s="59">
        <v>38</v>
      </c>
      <c r="B42" s="109" t="s">
        <v>214</v>
      </c>
      <c r="C42" s="61">
        <v>9</v>
      </c>
      <c r="D42" s="61">
        <v>8</v>
      </c>
      <c r="E42" s="61"/>
      <c r="F42" s="61">
        <v>2009</v>
      </c>
      <c r="G42" s="61" t="s">
        <v>215</v>
      </c>
      <c r="H42" s="133">
        <v>45144</v>
      </c>
      <c r="I42" s="72">
        <v>43580</v>
      </c>
      <c r="J42" s="72">
        <v>39901</v>
      </c>
      <c r="K42" s="72">
        <f t="shared" si="0"/>
        <v>128625</v>
      </c>
      <c r="L42" s="72">
        <v>41871</v>
      </c>
      <c r="M42" s="72">
        <v>39953</v>
      </c>
      <c r="N42" s="72">
        <v>39083</v>
      </c>
      <c r="O42" s="72">
        <v>38607</v>
      </c>
      <c r="P42" s="72"/>
      <c r="Q42" s="72"/>
      <c r="R42" s="72"/>
      <c r="S42" s="72"/>
      <c r="T42" s="72"/>
      <c r="U42" s="103">
        <f t="shared" si="1"/>
        <v>249532</v>
      </c>
      <c r="V42" s="103">
        <f t="shared" si="2"/>
        <v>20794.333333333332</v>
      </c>
      <c r="W42" s="73">
        <v>41754.916666666664</v>
      </c>
    </row>
    <row r="43" spans="1:23" s="68" customFormat="1" ht="12.75">
      <c r="A43" s="56">
        <v>39</v>
      </c>
      <c r="B43" s="110" t="s">
        <v>216</v>
      </c>
      <c r="C43" s="61">
        <v>5</v>
      </c>
      <c r="D43" s="61">
        <v>38</v>
      </c>
      <c r="E43" s="61" t="s">
        <v>141</v>
      </c>
      <c r="F43" s="61">
        <v>2013</v>
      </c>
      <c r="G43" s="61" t="s">
        <v>217</v>
      </c>
      <c r="H43" s="133">
        <v>78741</v>
      </c>
      <c r="I43" s="72">
        <v>75051</v>
      </c>
      <c r="J43" s="72">
        <v>70181</v>
      </c>
      <c r="K43" s="72">
        <f t="shared" si="0"/>
        <v>223973</v>
      </c>
      <c r="L43" s="72">
        <v>71871</v>
      </c>
      <c r="M43" s="72">
        <v>67852</v>
      </c>
      <c r="N43" s="72">
        <v>65879</v>
      </c>
      <c r="O43" s="72">
        <v>64217</v>
      </c>
      <c r="P43" s="72"/>
      <c r="Q43" s="72"/>
      <c r="R43" s="72"/>
      <c r="S43" s="72"/>
      <c r="T43" s="72"/>
      <c r="U43" s="103">
        <f t="shared" si="1"/>
        <v>429575</v>
      </c>
      <c r="V43" s="103">
        <f t="shared" si="2"/>
        <v>35797.916666666664</v>
      </c>
      <c r="W43" s="73">
        <v>71826.41666666667</v>
      </c>
    </row>
    <row r="44" spans="1:23" s="68" customFormat="1" ht="12.75">
      <c r="A44" s="56">
        <v>40</v>
      </c>
      <c r="B44" s="109" t="s">
        <v>218</v>
      </c>
      <c r="C44" s="61">
        <v>5</v>
      </c>
      <c r="D44" s="61">
        <v>38</v>
      </c>
      <c r="E44" s="61" t="s">
        <v>141</v>
      </c>
      <c r="F44" s="61">
        <v>2012</v>
      </c>
      <c r="G44" s="61" t="s">
        <v>219</v>
      </c>
      <c r="H44" s="133">
        <v>84080</v>
      </c>
      <c r="I44" s="72">
        <v>80561</v>
      </c>
      <c r="J44" s="72">
        <v>72472</v>
      </c>
      <c r="K44" s="72">
        <f t="shared" si="0"/>
        <v>237113</v>
      </c>
      <c r="L44" s="72">
        <v>76472</v>
      </c>
      <c r="M44" s="72">
        <v>71756</v>
      </c>
      <c r="N44" s="72">
        <v>71046</v>
      </c>
      <c r="O44" s="72">
        <v>69136</v>
      </c>
      <c r="P44" s="72"/>
      <c r="Q44" s="72"/>
      <c r="R44" s="72"/>
      <c r="S44" s="72"/>
      <c r="T44" s="72"/>
      <c r="U44" s="103">
        <f t="shared" si="1"/>
        <v>456387</v>
      </c>
      <c r="V44" s="103">
        <f t="shared" si="2"/>
        <v>38032.25</v>
      </c>
      <c r="W44" s="73">
        <v>75413.66666666667</v>
      </c>
    </row>
    <row r="45" spans="1:23" s="68" customFormat="1" ht="12.75">
      <c r="A45" s="59">
        <v>41</v>
      </c>
      <c r="B45" s="109" t="s">
        <v>220</v>
      </c>
      <c r="C45" s="61">
        <v>5</v>
      </c>
      <c r="D45" s="61">
        <v>21</v>
      </c>
      <c r="E45" s="61"/>
      <c r="F45" s="61">
        <v>2013</v>
      </c>
      <c r="G45" s="61" t="s">
        <v>221</v>
      </c>
      <c r="H45" s="133">
        <v>45952</v>
      </c>
      <c r="I45" s="72">
        <v>44054</v>
      </c>
      <c r="J45" s="72">
        <v>41011</v>
      </c>
      <c r="K45" s="72">
        <f t="shared" si="0"/>
        <v>131017</v>
      </c>
      <c r="L45" s="72">
        <v>43820</v>
      </c>
      <c r="M45" s="72">
        <v>40958</v>
      </c>
      <c r="N45" s="72">
        <v>40524</v>
      </c>
      <c r="O45" s="72">
        <v>41127</v>
      </c>
      <c r="P45" s="72"/>
      <c r="Q45" s="72"/>
      <c r="R45" s="72"/>
      <c r="S45" s="72"/>
      <c r="T45" s="72"/>
      <c r="U45" s="103">
        <f t="shared" si="1"/>
        <v>256319</v>
      </c>
      <c r="V45" s="103">
        <f t="shared" si="2"/>
        <v>21359.916666666668</v>
      </c>
      <c r="W45" s="73">
        <v>44164.166666666664</v>
      </c>
    </row>
    <row r="46" spans="1:23" s="68" customFormat="1" ht="12.75">
      <c r="A46" s="56">
        <v>42</v>
      </c>
      <c r="B46" s="114" t="s">
        <v>240</v>
      </c>
      <c r="C46" s="61">
        <v>10</v>
      </c>
      <c r="D46" s="61">
        <v>2</v>
      </c>
      <c r="E46" s="61"/>
      <c r="F46" s="61"/>
      <c r="G46" s="130" t="s">
        <v>251</v>
      </c>
      <c r="H46" s="133">
        <v>18979</v>
      </c>
      <c r="I46" s="72">
        <v>16960</v>
      </c>
      <c r="J46" s="72">
        <v>16010</v>
      </c>
      <c r="K46" s="72">
        <f t="shared" si="0"/>
        <v>51949</v>
      </c>
      <c r="L46" s="72">
        <v>17180</v>
      </c>
      <c r="M46" s="72">
        <v>15840</v>
      </c>
      <c r="N46" s="72">
        <v>12678</v>
      </c>
      <c r="O46" s="72">
        <v>17860</v>
      </c>
      <c r="P46" s="72"/>
      <c r="Q46" s="72"/>
      <c r="R46" s="72"/>
      <c r="S46" s="72"/>
      <c r="T46" s="72"/>
      <c r="U46" s="103">
        <f t="shared" si="1"/>
        <v>97647</v>
      </c>
      <c r="V46" s="103">
        <f t="shared" si="2"/>
        <v>8137.25</v>
      </c>
      <c r="W46" s="73">
        <v>17407.75</v>
      </c>
    </row>
    <row r="47" spans="1:23" s="68" customFormat="1" ht="12.75">
      <c r="A47" s="56">
        <v>43</v>
      </c>
      <c r="B47" s="109" t="s">
        <v>222</v>
      </c>
      <c r="C47" s="61">
        <v>5</v>
      </c>
      <c r="D47" s="61">
        <v>38</v>
      </c>
      <c r="E47" s="61" t="s">
        <v>141</v>
      </c>
      <c r="F47" s="61">
        <v>2009</v>
      </c>
      <c r="G47" s="61" t="s">
        <v>223</v>
      </c>
      <c r="H47" s="133">
        <v>87202</v>
      </c>
      <c r="I47" s="72">
        <v>83590</v>
      </c>
      <c r="J47" s="72">
        <v>73605</v>
      </c>
      <c r="K47" s="72">
        <f t="shared" si="0"/>
        <v>244397</v>
      </c>
      <c r="L47" s="72">
        <v>77123</v>
      </c>
      <c r="M47" s="72">
        <v>72862</v>
      </c>
      <c r="N47" s="72">
        <v>71324</v>
      </c>
      <c r="O47" s="72">
        <v>71872</v>
      </c>
      <c r="P47" s="72"/>
      <c r="Q47" s="72"/>
      <c r="R47" s="72"/>
      <c r="S47" s="72"/>
      <c r="T47" s="72"/>
      <c r="U47" s="103">
        <f t="shared" si="1"/>
        <v>465706</v>
      </c>
      <c r="V47" s="103">
        <f t="shared" si="2"/>
        <v>38808.833333333336</v>
      </c>
      <c r="W47" s="73">
        <v>79057.33333333333</v>
      </c>
    </row>
    <row r="48" spans="1:23" ht="12.75">
      <c r="A48" s="59">
        <v>44</v>
      </c>
      <c r="B48" s="110" t="s">
        <v>224</v>
      </c>
      <c r="C48" s="61">
        <v>5</v>
      </c>
      <c r="D48" s="61">
        <v>62</v>
      </c>
      <c r="E48" s="61" t="s">
        <v>141</v>
      </c>
      <c r="F48" s="61">
        <v>2014</v>
      </c>
      <c r="G48" s="61" t="s">
        <v>225</v>
      </c>
      <c r="H48" s="133">
        <v>147190</v>
      </c>
      <c r="I48" s="72">
        <v>137153</v>
      </c>
      <c r="J48" s="72">
        <v>117540</v>
      </c>
      <c r="K48" s="72">
        <f t="shared" si="0"/>
        <v>401883</v>
      </c>
      <c r="L48" s="72">
        <v>124457</v>
      </c>
      <c r="M48" s="72">
        <v>117135</v>
      </c>
      <c r="N48" s="72">
        <v>114287</v>
      </c>
      <c r="O48" s="72">
        <v>116164</v>
      </c>
      <c r="P48" s="72"/>
      <c r="Q48" s="72"/>
      <c r="R48" s="72"/>
      <c r="S48" s="72"/>
      <c r="T48" s="72"/>
      <c r="U48" s="103">
        <f t="shared" si="1"/>
        <v>757762</v>
      </c>
      <c r="V48" s="103">
        <f t="shared" si="2"/>
        <v>63146.833333333336</v>
      </c>
      <c r="W48" s="73">
        <v>128966</v>
      </c>
    </row>
    <row r="49" spans="1:23" ht="12.75">
      <c r="A49" s="56">
        <v>45</v>
      </c>
      <c r="B49" s="110" t="s">
        <v>226</v>
      </c>
      <c r="C49" s="61">
        <v>9</v>
      </c>
      <c r="D49" s="61">
        <v>7</v>
      </c>
      <c r="E49" s="61" t="s">
        <v>141</v>
      </c>
      <c r="F49" s="61">
        <v>2010</v>
      </c>
      <c r="G49" s="61" t="s">
        <v>227</v>
      </c>
      <c r="H49" s="133">
        <v>42446</v>
      </c>
      <c r="I49" s="72">
        <v>40016</v>
      </c>
      <c r="J49" s="72">
        <v>36360</v>
      </c>
      <c r="K49" s="72">
        <f t="shared" si="0"/>
        <v>118822</v>
      </c>
      <c r="L49" s="72">
        <v>37968</v>
      </c>
      <c r="M49" s="72">
        <v>35577</v>
      </c>
      <c r="N49" s="72">
        <v>34863</v>
      </c>
      <c r="O49" s="72">
        <v>33691</v>
      </c>
      <c r="P49" s="72"/>
      <c r="Q49" s="72"/>
      <c r="R49" s="72"/>
      <c r="S49" s="72"/>
      <c r="T49" s="72"/>
      <c r="U49" s="103">
        <f t="shared" si="1"/>
        <v>227230</v>
      </c>
      <c r="V49" s="103">
        <f t="shared" si="2"/>
        <v>18935.833333333332</v>
      </c>
      <c r="W49" s="73">
        <v>38321.833333333336</v>
      </c>
    </row>
    <row r="50" spans="1:23" ht="12.75">
      <c r="A50" s="56">
        <v>46</v>
      </c>
      <c r="B50" s="110" t="s">
        <v>228</v>
      </c>
      <c r="C50" s="61">
        <v>5</v>
      </c>
      <c r="D50" s="61">
        <v>48</v>
      </c>
      <c r="E50" s="61" t="s">
        <v>141</v>
      </c>
      <c r="F50" s="61">
        <v>2013</v>
      </c>
      <c r="G50" s="61" t="s">
        <v>229</v>
      </c>
      <c r="H50" s="133">
        <v>120717</v>
      </c>
      <c r="I50" s="72">
        <v>114680</v>
      </c>
      <c r="J50" s="72">
        <v>99678</v>
      </c>
      <c r="K50" s="72">
        <f t="shared" si="0"/>
        <v>335075</v>
      </c>
      <c r="L50" s="72">
        <v>105527</v>
      </c>
      <c r="M50" s="72">
        <v>96761</v>
      </c>
      <c r="N50" s="72">
        <v>94863</v>
      </c>
      <c r="O50" s="72">
        <v>90617</v>
      </c>
      <c r="P50" s="72"/>
      <c r="Q50" s="72"/>
      <c r="R50" s="72"/>
      <c r="S50" s="72"/>
      <c r="T50" s="72"/>
      <c r="U50" s="103">
        <f t="shared" si="1"/>
        <v>632226</v>
      </c>
      <c r="V50" s="103">
        <f t="shared" si="2"/>
        <v>52685.5</v>
      </c>
      <c r="W50" s="73">
        <v>106653.75</v>
      </c>
    </row>
    <row r="51" spans="1:23" ht="12.75">
      <c r="A51" s="59">
        <v>47</v>
      </c>
      <c r="B51" s="111" t="s">
        <v>241</v>
      </c>
      <c r="C51" s="61">
        <v>17</v>
      </c>
      <c r="D51" s="61">
        <v>1</v>
      </c>
      <c r="E51" s="61" t="s">
        <v>141</v>
      </c>
      <c r="F51" s="61"/>
      <c r="G51" s="130" t="s">
        <v>250</v>
      </c>
      <c r="H51" s="133">
        <v>24667</v>
      </c>
      <c r="I51" s="72">
        <v>21560</v>
      </c>
      <c r="J51" s="72">
        <v>21464</v>
      </c>
      <c r="K51" s="72">
        <f t="shared" si="0"/>
        <v>67691</v>
      </c>
      <c r="L51" s="72">
        <v>21806</v>
      </c>
      <c r="M51" s="72">
        <v>22922</v>
      </c>
      <c r="N51" s="72">
        <v>20808</v>
      </c>
      <c r="O51" s="72">
        <v>21013.27</v>
      </c>
      <c r="P51" s="72"/>
      <c r="Q51" s="72"/>
      <c r="R51" s="72"/>
      <c r="S51" s="72"/>
      <c r="T51" s="72"/>
      <c r="U51" s="103">
        <f t="shared" si="1"/>
        <v>133227</v>
      </c>
      <c r="V51" s="103">
        <f t="shared" si="2"/>
        <v>11102.25</v>
      </c>
      <c r="W51" s="73">
        <v>19599.083333333332</v>
      </c>
    </row>
    <row r="52" spans="1:23" ht="12.75">
      <c r="A52" s="56">
        <v>48</v>
      </c>
      <c r="B52" s="110" t="s">
        <v>230</v>
      </c>
      <c r="C52" s="61">
        <v>5</v>
      </c>
      <c r="D52" s="61">
        <v>40</v>
      </c>
      <c r="E52" s="61" t="s">
        <v>141</v>
      </c>
      <c r="F52" s="61">
        <v>2012</v>
      </c>
      <c r="G52" s="61" t="s">
        <v>231</v>
      </c>
      <c r="H52" s="133">
        <v>93205.5296</v>
      </c>
      <c r="I52" s="72">
        <v>86684.5296</v>
      </c>
      <c r="J52" s="72">
        <v>75641.5296</v>
      </c>
      <c r="K52" s="72">
        <f t="shared" si="0"/>
        <v>255531.58879999997</v>
      </c>
      <c r="L52" s="72">
        <v>79909.5296</v>
      </c>
      <c r="M52" s="72">
        <v>76299.5296</v>
      </c>
      <c r="N52" s="72">
        <v>76309.5296</v>
      </c>
      <c r="O52" s="72">
        <v>74300.5296</v>
      </c>
      <c r="P52" s="72"/>
      <c r="Q52" s="72"/>
      <c r="R52" s="72"/>
      <c r="S52" s="72"/>
      <c r="T52" s="72"/>
      <c r="U52" s="103">
        <f t="shared" si="1"/>
        <v>488050.1776</v>
      </c>
      <c r="V52" s="103">
        <f t="shared" si="2"/>
        <v>40670.84813333333</v>
      </c>
      <c r="W52" s="73">
        <v>81652.07453333333</v>
      </c>
    </row>
    <row r="53" spans="1:23" ht="12.75">
      <c r="A53" s="56">
        <v>49</v>
      </c>
      <c r="B53" s="112" t="s">
        <v>232</v>
      </c>
      <c r="C53" s="64">
        <v>9</v>
      </c>
      <c r="D53" s="64">
        <v>10</v>
      </c>
      <c r="E53" s="64"/>
      <c r="F53" s="64">
        <v>2009</v>
      </c>
      <c r="G53" s="64" t="s">
        <v>233</v>
      </c>
      <c r="H53" s="133">
        <v>59655.0736</v>
      </c>
      <c r="I53" s="72">
        <v>55094.0736</v>
      </c>
      <c r="J53" s="72">
        <v>50714.0736</v>
      </c>
      <c r="K53" s="72">
        <f t="shared" si="0"/>
        <v>165463.2208</v>
      </c>
      <c r="L53" s="72">
        <v>53180.0736</v>
      </c>
      <c r="M53" s="72">
        <v>51048.0736</v>
      </c>
      <c r="N53" s="72">
        <v>48493.0736</v>
      </c>
      <c r="O53" s="72">
        <v>49228.0736</v>
      </c>
      <c r="P53" s="72"/>
      <c r="Q53" s="72"/>
      <c r="R53" s="72"/>
      <c r="S53" s="72"/>
      <c r="T53" s="72"/>
      <c r="U53" s="103">
        <f t="shared" si="1"/>
        <v>318184.4416</v>
      </c>
      <c r="V53" s="103">
        <f t="shared" si="2"/>
        <v>26515.370133333334</v>
      </c>
      <c r="W53" s="73">
        <v>53568.72603333334</v>
      </c>
    </row>
    <row r="54" spans="1:23" ht="13.5" thickBot="1">
      <c r="A54" s="59">
        <v>50</v>
      </c>
      <c r="B54" s="115" t="s">
        <v>237</v>
      </c>
      <c r="C54" s="64">
        <v>5</v>
      </c>
      <c r="D54" s="64">
        <v>1</v>
      </c>
      <c r="E54" s="61" t="s">
        <v>141</v>
      </c>
      <c r="F54" s="64"/>
      <c r="G54" s="129" t="s">
        <v>249</v>
      </c>
      <c r="H54" s="133">
        <v>33505.491200000004</v>
      </c>
      <c r="I54" s="72">
        <v>31595.6912</v>
      </c>
      <c r="J54" s="134">
        <v>30775.6912</v>
      </c>
      <c r="K54" s="72">
        <f t="shared" si="0"/>
        <v>95876.8736</v>
      </c>
      <c r="L54" s="72">
        <v>30834.6912</v>
      </c>
      <c r="M54" s="134">
        <v>30659.0112</v>
      </c>
      <c r="N54" s="134">
        <v>30235.4912</v>
      </c>
      <c r="O54" s="134">
        <v>30416</v>
      </c>
      <c r="P54" s="134"/>
      <c r="Q54" s="134"/>
      <c r="R54" s="72"/>
      <c r="S54" s="72"/>
      <c r="T54" s="72"/>
      <c r="U54" s="103">
        <f t="shared" si="1"/>
        <v>187606.0672</v>
      </c>
      <c r="V54" s="122">
        <f t="shared" si="2"/>
        <v>15633.838933333333</v>
      </c>
      <c r="W54" s="121">
        <v>31023.62653333334</v>
      </c>
    </row>
    <row r="55" spans="1:23" ht="13.5" thickBot="1">
      <c r="A55" s="117"/>
      <c r="B55" s="123" t="s">
        <v>234</v>
      </c>
      <c r="C55" s="124"/>
      <c r="D55" s="124"/>
      <c r="E55" s="124"/>
      <c r="F55" s="124">
        <v>40</v>
      </c>
      <c r="G55" s="124"/>
      <c r="H55" s="132">
        <f>SUM(H5:H54)</f>
        <v>2266313.8592</v>
      </c>
      <c r="I55" s="132">
        <f aca="true" t="shared" si="3" ref="I55:T55">SUM(I5:I54)</f>
        <v>2127974.0592</v>
      </c>
      <c r="J55" s="132">
        <f t="shared" si="3"/>
        <v>1961896.0592</v>
      </c>
      <c r="K55" s="132">
        <f t="shared" si="3"/>
        <v>6356183.9776</v>
      </c>
      <c r="L55" s="132">
        <f t="shared" si="3"/>
        <v>2020358.0592</v>
      </c>
      <c r="M55" s="132">
        <f t="shared" si="3"/>
        <v>1927836.3792</v>
      </c>
      <c r="N55" s="132">
        <f t="shared" si="3"/>
        <v>1876260.8592</v>
      </c>
      <c r="O55" s="132">
        <f t="shared" si="3"/>
        <v>1890802.9685</v>
      </c>
      <c r="P55" s="132">
        <f t="shared" si="3"/>
        <v>0</v>
      </c>
      <c r="Q55" s="132">
        <f t="shared" si="3"/>
        <v>0</v>
      </c>
      <c r="R55" s="132">
        <f t="shared" si="3"/>
        <v>0</v>
      </c>
      <c r="S55" s="132">
        <f t="shared" si="3"/>
        <v>0</v>
      </c>
      <c r="T55" s="132">
        <f t="shared" si="3"/>
        <v>0</v>
      </c>
      <c r="U55" s="126">
        <f>SUM(U5:U54)</f>
        <v>12180639.2752</v>
      </c>
      <c r="V55" s="126">
        <f>U55/12</f>
        <v>1015053.2729333333</v>
      </c>
      <c r="W55" s="127">
        <f>SUM(W5:W54)</f>
        <v>2046255.132766667</v>
      </c>
    </row>
    <row r="56" spans="8:23" s="67" customFormat="1" ht="14.25" customHeight="1"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</row>
    <row r="57" spans="8:23" s="67" customFormat="1" ht="12.75" customHeight="1" hidden="1"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</row>
    <row r="58" spans="8:23" s="67" customFormat="1" ht="12.75" customHeight="1" hidden="1"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</row>
    <row r="59" ht="12.75" hidden="1"/>
    <row r="60" ht="12.75">
      <c r="K60" s="68">
        <f>H55+I55+J55</f>
        <v>6356183.9776</v>
      </c>
    </row>
    <row r="62" ht="12.75">
      <c r="U62" s="68">
        <f>SUM(H55:T55)</f>
        <v>20427626.2213</v>
      </c>
    </row>
  </sheetData>
  <sheetProtection/>
  <autoFilter ref="A4:H56"/>
  <mergeCells count="8">
    <mergeCell ref="A1:W1"/>
    <mergeCell ref="A3:A4"/>
    <mergeCell ref="B3:B4"/>
    <mergeCell ref="C3:C4"/>
    <mergeCell ref="D3:D4"/>
    <mergeCell ref="E3:E4"/>
    <mergeCell ref="F3:F4"/>
    <mergeCell ref="G3:G4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2019-06-03T05:01:31Z</cp:lastPrinted>
  <dcterms:created xsi:type="dcterms:W3CDTF">2011-12-19T12:32:01Z</dcterms:created>
  <dcterms:modified xsi:type="dcterms:W3CDTF">2019-08-05T06:59:26Z</dcterms:modified>
  <cp:category/>
  <cp:version/>
  <cp:contentType/>
  <cp:contentStatus/>
</cp:coreProperties>
</file>