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680" activeTab="0"/>
  </bookViews>
  <sheets>
    <sheet name="СВОД" sheetId="1" r:id="rId1"/>
  </sheets>
  <definedNames>
    <definedName name="_xlnm.Print_Area" localSheetId="0">'СВОД'!$A$1:$F$70</definedName>
  </definedNames>
  <calcPr fullCalcOnLoad="1"/>
</workbook>
</file>

<file path=xl/sharedStrings.xml><?xml version="1.0" encoding="utf-8"?>
<sst xmlns="http://schemas.openxmlformats.org/spreadsheetml/2006/main" count="153" uniqueCount="98">
  <si>
    <t>№ п/п</t>
  </si>
  <si>
    <t>Показатели</t>
  </si>
  <si>
    <t>План</t>
  </si>
  <si>
    <t>Обслуживаемая площадь жилфонда</t>
  </si>
  <si>
    <t>Количество квартир</t>
  </si>
  <si>
    <t>Количество подъездов</t>
  </si>
  <si>
    <t>тыс.руб.</t>
  </si>
  <si>
    <t>руб.</t>
  </si>
  <si>
    <t>чел</t>
  </si>
  <si>
    <t>шт.</t>
  </si>
  <si>
    <t>Капитальный ремонт в натуральных показателях</t>
  </si>
  <si>
    <t>Текущий ремонт в натуральных показателях</t>
  </si>
  <si>
    <t xml:space="preserve">Отчет </t>
  </si>
  <si>
    <t>хозяйственно-финансовой деятельности</t>
  </si>
  <si>
    <t>по ООО ЖЭУ "Камстройсервис"</t>
  </si>
  <si>
    <t>Ед. измер.</t>
  </si>
  <si>
    <t>За январь- декабрь 2011 г.</t>
  </si>
  <si>
    <t xml:space="preserve">%                      выполнения </t>
  </si>
  <si>
    <t>факт</t>
  </si>
  <si>
    <t>тыс.м2</t>
  </si>
  <si>
    <t>Количество домов</t>
  </si>
  <si>
    <t>домов</t>
  </si>
  <si>
    <t>Количество лифтов ж/д</t>
  </si>
  <si>
    <t>1.</t>
  </si>
  <si>
    <t>Доходы всего:</t>
  </si>
  <si>
    <r>
      <t xml:space="preserve">в т.ч. доходы по осн. деятельности                                                                     </t>
    </r>
    <r>
      <rPr>
        <sz val="7"/>
        <color indexed="12"/>
        <rFont val="Arial Cyr"/>
        <family val="0"/>
      </rPr>
      <t xml:space="preserve"> (форма 4500 стр.11)</t>
    </r>
  </si>
  <si>
    <r>
      <t xml:space="preserve">Из них доходы от населения                                                                             </t>
    </r>
    <r>
      <rPr>
        <sz val="7"/>
        <color indexed="12"/>
        <rFont val="Arial Cyr"/>
        <family val="0"/>
      </rPr>
      <t xml:space="preserve"> (форма 8700 стр.20)</t>
    </r>
    <r>
      <rPr>
        <sz val="8"/>
        <color indexed="12"/>
        <rFont val="Arial Cyr"/>
        <family val="2"/>
      </rPr>
      <t xml:space="preserve"> в том числе:</t>
    </r>
  </si>
  <si>
    <t xml:space="preserve">         -  кап. ремонт и найм (население)</t>
  </si>
  <si>
    <t xml:space="preserve">          - найм (население)</t>
  </si>
  <si>
    <t xml:space="preserve">         -  кап. ремонт (население)</t>
  </si>
  <si>
    <t xml:space="preserve"> Прочие услуги</t>
  </si>
  <si>
    <t>2.</t>
  </si>
  <si>
    <r>
      <t>Расходы-всего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(форма 4500 стр.20+30+40+70+100+130)</t>
    </r>
  </si>
  <si>
    <t>в т.ч. расходы по осн. деятельности                                                     (форма 4500 стр.21+40)</t>
  </si>
  <si>
    <t>3.</t>
  </si>
  <si>
    <t xml:space="preserve"> Объемы выполнения работ:</t>
  </si>
  <si>
    <t xml:space="preserve">1)Капитальный ремонт жилфонда всего:             </t>
  </si>
  <si>
    <t>а) -капитальный ремонт жилфонда (с лифтами) всего:</t>
  </si>
  <si>
    <t xml:space="preserve">   в т.ч.-капитальный ремонт лифтов</t>
  </si>
  <si>
    <t xml:space="preserve"> б) -капитальный ремонт за счет платежей населения:</t>
  </si>
  <si>
    <t xml:space="preserve">  - кап.ремонт по ФП</t>
  </si>
  <si>
    <t xml:space="preserve"> - в том числе:</t>
  </si>
  <si>
    <t xml:space="preserve">  - федеральный бюджет</t>
  </si>
  <si>
    <t xml:space="preserve">   - республиканский бюджет</t>
  </si>
  <si>
    <t xml:space="preserve">   - городской бюджет</t>
  </si>
  <si>
    <t xml:space="preserve">  - средст населения</t>
  </si>
  <si>
    <t>2) Текущий ремонт, всего:</t>
  </si>
  <si>
    <t xml:space="preserve">   -в том числе тек. ремонт (с лифтами)</t>
  </si>
  <si>
    <r>
      <t>3)</t>
    </r>
    <r>
      <rPr>
        <b/>
        <i/>
        <sz val="8"/>
        <color indexed="12"/>
        <rFont val="Arial Cyr"/>
        <family val="2"/>
      </rPr>
      <t xml:space="preserve"> Управление жилым фондом</t>
    </r>
  </si>
  <si>
    <r>
      <t>4)</t>
    </r>
    <r>
      <rPr>
        <b/>
        <i/>
        <sz val="8"/>
        <color indexed="12"/>
        <rFont val="Arial Cyr"/>
        <family val="2"/>
      </rPr>
      <t xml:space="preserve">Благоустройство(Д/Х) </t>
    </r>
  </si>
  <si>
    <r>
      <t>5)</t>
    </r>
    <r>
      <rPr>
        <b/>
        <i/>
        <sz val="8"/>
        <color indexed="12"/>
        <rFont val="Arial Cyr"/>
        <family val="2"/>
      </rPr>
      <t>Прочие</t>
    </r>
  </si>
  <si>
    <t xml:space="preserve"> Финансовый результат                                                      (прибыль+), (убыток-)        </t>
  </si>
  <si>
    <t>Бюджетное финансирование</t>
  </si>
  <si>
    <t xml:space="preserve">   федеральный бюджет</t>
  </si>
  <si>
    <t xml:space="preserve">   - население</t>
  </si>
  <si>
    <t xml:space="preserve">   - инвентаризация</t>
  </si>
  <si>
    <t xml:space="preserve">    -благоустройство</t>
  </si>
  <si>
    <t xml:space="preserve"> Дебиторская   задолженность</t>
  </si>
  <si>
    <t xml:space="preserve"> Кредиторская задолженность</t>
  </si>
  <si>
    <t>Текущие налоговые платежи в бюджеты всех уровней и внебюджетные фонды</t>
  </si>
  <si>
    <t>- начислено</t>
  </si>
  <si>
    <t>- перечислено</t>
  </si>
  <si>
    <t xml:space="preserve"> Среднемесячная зарплата</t>
  </si>
  <si>
    <r>
      <t xml:space="preserve"> Среднесписочная</t>
    </r>
    <r>
      <rPr>
        <sz val="8"/>
        <color indexed="12"/>
        <rFont val="Arial Cyr"/>
        <family val="2"/>
      </rPr>
      <t xml:space="preserve"> </t>
    </r>
    <r>
      <rPr>
        <b/>
        <sz val="8"/>
        <color indexed="12"/>
        <rFont val="Arial Cyr"/>
        <family val="2"/>
      </rPr>
      <t>численность:</t>
    </r>
  </si>
  <si>
    <t xml:space="preserve"> в том числе  - АУП</t>
  </si>
  <si>
    <t xml:space="preserve">                    -рабочие</t>
  </si>
  <si>
    <t>Количество созданных ТСЖ</t>
  </si>
  <si>
    <t>шт./ домов</t>
  </si>
  <si>
    <t>5/6</t>
  </si>
  <si>
    <t>Количество предъявленых претензий и жалоб населения</t>
  </si>
  <si>
    <t>Сумма взыскано задолженности через суд</t>
  </si>
  <si>
    <t>количество рассмотренных дел судом</t>
  </si>
  <si>
    <t>кол.-во</t>
  </si>
  <si>
    <t xml:space="preserve">  -ремонт кровли</t>
  </si>
  <si>
    <t>тыс. кв.м</t>
  </si>
  <si>
    <t xml:space="preserve">  -ремонт фасадов</t>
  </si>
  <si>
    <t xml:space="preserve">  -ремонт межпанельных швов</t>
  </si>
  <si>
    <t>тыс. п.м</t>
  </si>
  <si>
    <t xml:space="preserve">  -замена труб ГВС ниже "0"</t>
  </si>
  <si>
    <t xml:space="preserve">  -замена труб ХВС ниже "0"</t>
  </si>
  <si>
    <t xml:space="preserve">  - замена канализациооных труб</t>
  </si>
  <si>
    <t xml:space="preserve">   - вынос стояков отопления</t>
  </si>
  <si>
    <t xml:space="preserve">   - замена системы отопления ниже "О"</t>
  </si>
  <si>
    <t xml:space="preserve">  -замена труб ГВС, ХВС на полипропилен</t>
  </si>
  <si>
    <t xml:space="preserve">  - капитальный ремонт лифтов</t>
  </si>
  <si>
    <t xml:space="preserve">  -латочный ремонт кровли</t>
  </si>
  <si>
    <t xml:space="preserve">  -ремонт труб ГВС ниже "0"</t>
  </si>
  <si>
    <t xml:space="preserve">  -ремонт труб ХВС ниже "0"</t>
  </si>
  <si>
    <t xml:space="preserve">  -ремонт канализационных труб</t>
  </si>
  <si>
    <t xml:space="preserve">  - ремонт системы отопления ниже "О"</t>
  </si>
  <si>
    <t xml:space="preserve">  -ремонт подъездов</t>
  </si>
  <si>
    <t>Генеральный директор                                                ООО ЖЭУ "Камстройсервис"</t>
  </si>
  <si>
    <t>Г.Ю.Клещев</t>
  </si>
  <si>
    <t xml:space="preserve"> Главный бухгалтер:</t>
  </si>
  <si>
    <t>И.Г.Гайнуллина</t>
  </si>
  <si>
    <t>Н.А.Артемьева</t>
  </si>
  <si>
    <t xml:space="preserve">                                    за  январь- декабрь 2011 года                                    </t>
  </si>
  <si>
    <r>
      <t xml:space="preserve"> Зам по экономике:                       </t>
    </r>
    <r>
      <rPr>
        <sz val="8"/>
        <color indexed="12"/>
        <rFont val="Arial Cyr"/>
        <family val="0"/>
      </rPr>
      <t xml:space="preserve">                             </t>
    </r>
    <r>
      <rPr>
        <sz val="7"/>
        <color indexed="12"/>
        <rFont val="Arial Cyr"/>
        <family val="0"/>
      </rPr>
      <t xml:space="preserve">Исполнитель: ПЭО </t>
    </r>
    <r>
      <rPr>
        <sz val="8"/>
        <color indexed="12"/>
        <rFont val="Arial Cyr"/>
        <family val="0"/>
      </rPr>
      <t xml:space="preserve"> Сибгатуллина Л.Р.</t>
    </r>
    <r>
      <rPr>
        <sz val="10"/>
        <color indexed="12"/>
        <rFont val="Arial Cyr"/>
        <family val="2"/>
      </rPr>
      <t xml:space="preserve">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</si>
</sst>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##0.00&quot; &quot;"/>
    <numFmt numFmtId="165" formatCode="#&quot; &quot;##0.00_ "/>
    <numFmt numFmtId="166" formatCode="0.0"/>
    <numFmt numFmtId="167" formatCode="#&quot; &quot;##0_ "/>
    <numFmt numFmtId="168" formatCode="#&quot; &quot;##0.0_ "/>
    <numFmt numFmtId="169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sz val="7.5"/>
      <color indexed="12"/>
      <name val="Arial Cyr"/>
      <family val="2"/>
    </font>
    <font>
      <sz val="10"/>
      <color indexed="12"/>
      <name val="Arial Cyr"/>
      <family val="2"/>
    </font>
    <font>
      <sz val="9"/>
      <color indexed="12"/>
      <name val="Arial Cyr"/>
      <family val="2"/>
    </font>
    <font>
      <sz val="7"/>
      <color indexed="12"/>
      <name val="Arial Cyr"/>
      <family val="0"/>
    </font>
    <font>
      <b/>
      <i/>
      <sz val="8"/>
      <color indexed="12"/>
      <name val="Arial Cyr"/>
      <family val="2"/>
    </font>
    <font>
      <b/>
      <sz val="7"/>
      <color indexed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6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20" fillId="0" borderId="10" xfId="0" applyFont="1" applyBorder="1" applyAlignment="1">
      <alignment/>
    </xf>
    <xf numFmtId="0" fontId="22" fillId="20" borderId="11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/>
    </xf>
    <xf numFmtId="169" fontId="21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166" fontId="21" fillId="0" borderId="11" xfId="0" applyNumberFormat="1" applyFont="1" applyBorder="1" applyAlignment="1">
      <alignment horizontal="right"/>
    </xf>
    <xf numFmtId="166" fontId="21" fillId="0" borderId="11" xfId="0" applyNumberFormat="1" applyFont="1" applyBorder="1" applyAlignment="1">
      <alignment/>
    </xf>
    <xf numFmtId="0" fontId="22" fillId="20" borderId="11" xfId="0" applyFont="1" applyFill="1" applyBorder="1" applyAlignment="1">
      <alignment horizontal="left" vertical="center" wrapText="1"/>
    </xf>
    <xf numFmtId="0" fontId="21" fillId="20" borderId="11" xfId="0" applyFont="1" applyFill="1" applyBorder="1" applyAlignment="1">
      <alignment/>
    </xf>
    <xf numFmtId="1" fontId="22" fillId="20" borderId="11" xfId="0" applyNumberFormat="1" applyFont="1" applyFill="1" applyBorder="1" applyAlignment="1">
      <alignment/>
    </xf>
    <xf numFmtId="1" fontId="21" fillId="0" borderId="11" xfId="0" applyNumberFormat="1" applyFont="1" applyBorder="1" applyAlignment="1">
      <alignment/>
    </xf>
    <xf numFmtId="1" fontId="21" fillId="24" borderId="11" xfId="0" applyNumberFormat="1" applyFont="1" applyFill="1" applyBorder="1" applyAlignment="1">
      <alignment/>
    </xf>
    <xf numFmtId="0" fontId="21" fillId="24" borderId="11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/>
    </xf>
    <xf numFmtId="166" fontId="21" fillId="24" borderId="11" xfId="0" applyNumberFormat="1" applyFont="1" applyFill="1" applyBorder="1" applyAlignment="1">
      <alignment/>
    </xf>
    <xf numFmtId="1" fontId="22" fillId="20" borderId="11" xfId="0" applyNumberFormat="1" applyFont="1" applyFill="1" applyBorder="1" applyAlignment="1">
      <alignment/>
    </xf>
    <xf numFmtId="1" fontId="21" fillId="20" borderId="11" xfId="0" applyNumberFormat="1" applyFont="1" applyFill="1" applyBorder="1" applyAlignment="1">
      <alignment/>
    </xf>
    <xf numFmtId="1" fontId="21" fillId="24" borderId="11" xfId="0" applyNumberFormat="1" applyFont="1" applyFill="1" applyBorder="1" applyAlignment="1">
      <alignment/>
    </xf>
    <xf numFmtId="0" fontId="22" fillId="24" borderId="11" xfId="0" applyFont="1" applyFill="1" applyBorder="1" applyAlignment="1">
      <alignment horizontal="left" vertical="center" wrapText="1"/>
    </xf>
    <xf numFmtId="1" fontId="22" fillId="24" borderId="11" xfId="0" applyNumberFormat="1" applyFont="1" applyFill="1" applyBorder="1" applyAlignment="1">
      <alignment/>
    </xf>
    <xf numFmtId="1" fontId="22" fillId="24" borderId="11" xfId="0" applyNumberFormat="1" applyFont="1" applyFill="1" applyBorder="1" applyAlignment="1">
      <alignment/>
    </xf>
    <xf numFmtId="0" fontId="27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/>
    </xf>
    <xf numFmtId="1" fontId="22" fillId="0" borderId="11" xfId="0" applyNumberFormat="1" applyFont="1" applyFill="1" applyBorder="1" applyAlignment="1">
      <alignment/>
    </xf>
    <xf numFmtId="166" fontId="22" fillId="0" borderId="11" xfId="0" applyNumberFormat="1" applyFont="1" applyBorder="1" applyAlignment="1">
      <alignment/>
    </xf>
    <xf numFmtId="0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/>
    </xf>
    <xf numFmtId="49" fontId="22" fillId="24" borderId="11" xfId="0" applyNumberFormat="1" applyFont="1" applyFill="1" applyBorder="1" applyAlignment="1">
      <alignment horizontal="left" vertical="center" wrapText="1"/>
    </xf>
    <xf numFmtId="49" fontId="28" fillId="20" borderId="11" xfId="0" applyNumberFormat="1" applyFont="1" applyFill="1" applyBorder="1" applyAlignment="1">
      <alignment horizontal="left" vertical="center" wrapText="1"/>
    </xf>
    <xf numFmtId="166" fontId="22" fillId="20" borderId="11" xfId="0" applyNumberFormat="1" applyFont="1" applyFill="1" applyBorder="1" applyAlignment="1">
      <alignment/>
    </xf>
    <xf numFmtId="166" fontId="21" fillId="20" borderId="11" xfId="0" applyNumberFormat="1" applyFont="1" applyFill="1" applyBorder="1" applyAlignment="1">
      <alignment/>
    </xf>
    <xf numFmtId="49" fontId="21" fillId="24" borderId="11" xfId="0" applyNumberFormat="1" applyFont="1" applyFill="1" applyBorder="1" applyAlignment="1">
      <alignment horizontal="left" vertical="center" wrapText="1"/>
    </xf>
    <xf numFmtId="1" fontId="21" fillId="0" borderId="11" xfId="0" applyNumberFormat="1" applyFont="1" applyFill="1" applyBorder="1" applyAlignment="1">
      <alignment/>
    </xf>
    <xf numFmtId="169" fontId="21" fillId="24" borderId="11" xfId="0" applyNumberFormat="1" applyFont="1" applyFill="1" applyBorder="1" applyAlignment="1">
      <alignment/>
    </xf>
    <xf numFmtId="49" fontId="21" fillId="24" borderId="11" xfId="0" applyNumberFormat="1" applyFont="1" applyFill="1" applyBorder="1" applyAlignment="1">
      <alignment horizontal="right"/>
    </xf>
    <xf numFmtId="49" fontId="28" fillId="24" borderId="11" xfId="0" applyNumberFormat="1" applyFont="1" applyFill="1" applyBorder="1" applyAlignment="1">
      <alignment horizontal="left" vertical="center" wrapText="1"/>
    </xf>
    <xf numFmtId="169" fontId="21" fillId="24" borderId="11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" fontId="21" fillId="0" borderId="11" xfId="0" applyNumberFormat="1" applyFont="1" applyBorder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27" fillId="24" borderId="12" xfId="0" applyNumberFormat="1" applyFont="1" applyFill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81"/>
  <sheetViews>
    <sheetView showZero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38.00390625" style="1" customWidth="1"/>
    <col min="3" max="3" width="13.125" style="2" customWidth="1"/>
    <col min="4" max="4" width="11.125" style="1" customWidth="1"/>
    <col min="5" max="5" width="13.375" style="1" customWidth="1"/>
    <col min="6" max="6" width="10.625" style="9" customWidth="1"/>
    <col min="7" max="7" width="13.875" style="1" customWidth="1"/>
    <col min="8" max="16384" width="9.125" style="1" customWidth="1"/>
  </cols>
  <sheetData>
    <row r="1" spans="1:6" ht="12.75">
      <c r="A1"/>
      <c r="B1" s="62" t="s">
        <v>12</v>
      </c>
      <c r="C1" s="62"/>
      <c r="D1" s="62"/>
      <c r="E1" s="62"/>
      <c r="F1" s="62"/>
    </row>
    <row r="2" spans="1:6" ht="12.75">
      <c r="A2"/>
      <c r="B2" s="62" t="s">
        <v>13</v>
      </c>
      <c r="C2" s="62"/>
      <c r="D2" s="62"/>
      <c r="E2" s="62"/>
      <c r="F2" s="62"/>
    </row>
    <row r="3" spans="1:6" ht="12.75">
      <c r="A3"/>
      <c r="B3" s="62" t="s">
        <v>14</v>
      </c>
      <c r="C3" s="62"/>
      <c r="D3" s="62"/>
      <c r="E3" s="62"/>
      <c r="F3" s="62"/>
    </row>
    <row r="4" spans="1:6" ht="12.75">
      <c r="A4"/>
      <c r="B4" s="10" t="s">
        <v>96</v>
      </c>
      <c r="C4" s="10"/>
      <c r="D4" s="10"/>
      <c r="E4" s="10"/>
      <c r="F4" s="10"/>
    </row>
    <row r="5" spans="1:6" s="3" customFormat="1" ht="33.75" customHeight="1">
      <c r="A5" s="69" t="s">
        <v>0</v>
      </c>
      <c r="B5" s="70" t="s">
        <v>1</v>
      </c>
      <c r="C5" s="70" t="s">
        <v>15</v>
      </c>
      <c r="D5" s="71" t="s">
        <v>16</v>
      </c>
      <c r="E5" s="71"/>
      <c r="F5" s="67" t="s">
        <v>17</v>
      </c>
    </row>
    <row r="6" spans="1:6" s="3" customFormat="1" ht="27.75" customHeight="1">
      <c r="A6" s="69"/>
      <c r="B6" s="70"/>
      <c r="C6" s="70"/>
      <c r="D6" s="11" t="s">
        <v>2</v>
      </c>
      <c r="E6" s="11" t="s">
        <v>18</v>
      </c>
      <c r="F6" s="68"/>
    </row>
    <row r="7" spans="1:6" ht="12.75">
      <c r="A7" s="12">
        <v>1</v>
      </c>
      <c r="B7" s="13">
        <v>2</v>
      </c>
      <c r="C7" s="14">
        <v>3</v>
      </c>
      <c r="D7" s="14">
        <v>4</v>
      </c>
      <c r="E7" s="14">
        <v>5</v>
      </c>
      <c r="F7" s="14">
        <v>6</v>
      </c>
    </row>
    <row r="8" spans="1:6" ht="12.75">
      <c r="A8" s="15"/>
      <c r="B8" s="16" t="s">
        <v>3</v>
      </c>
      <c r="C8" s="17" t="s">
        <v>19</v>
      </c>
      <c r="D8" s="18">
        <v>741.751</v>
      </c>
      <c r="E8" s="18">
        <v>741.751</v>
      </c>
      <c r="F8" s="19"/>
    </row>
    <row r="9" spans="1:6" ht="12.75">
      <c r="A9" s="15"/>
      <c r="B9" s="16" t="s">
        <v>20</v>
      </c>
      <c r="C9" s="19" t="s">
        <v>21</v>
      </c>
      <c r="D9" s="20">
        <v>48</v>
      </c>
      <c r="E9" s="20">
        <v>48</v>
      </c>
      <c r="F9" s="19"/>
    </row>
    <row r="10" spans="1:6" ht="12.75">
      <c r="A10" s="15"/>
      <c r="B10" s="16" t="s">
        <v>4</v>
      </c>
      <c r="C10" s="19" t="s">
        <v>9</v>
      </c>
      <c r="D10" s="20">
        <v>14397</v>
      </c>
      <c r="E10" s="20">
        <v>14397</v>
      </c>
      <c r="F10" s="19"/>
    </row>
    <row r="11" spans="1:6" ht="12.75">
      <c r="A11" s="15"/>
      <c r="B11" s="16" t="s">
        <v>5</v>
      </c>
      <c r="C11" s="19" t="s">
        <v>9</v>
      </c>
      <c r="D11" s="21">
        <v>760</v>
      </c>
      <c r="E11" s="21">
        <v>760</v>
      </c>
      <c r="F11" s="22"/>
    </row>
    <row r="12" spans="1:7" ht="12.75">
      <c r="A12" s="15"/>
      <c r="B12" s="16" t="s">
        <v>22</v>
      </c>
      <c r="C12" s="19"/>
      <c r="D12" s="21"/>
      <c r="E12" s="21"/>
      <c r="F12" s="22"/>
      <c r="G12" s="4"/>
    </row>
    <row r="13" spans="1:6" ht="12.75">
      <c r="A13" s="15" t="s">
        <v>23</v>
      </c>
      <c r="B13" s="23" t="s">
        <v>24</v>
      </c>
      <c r="C13" s="24" t="s">
        <v>6</v>
      </c>
      <c r="D13" s="25">
        <f>D14+D19</f>
        <v>143713</v>
      </c>
      <c r="E13" s="25">
        <v>143713</v>
      </c>
      <c r="F13" s="25">
        <f aca="true" t="shared" si="0" ref="F13:F23">E13/D13*100</f>
        <v>100</v>
      </c>
    </row>
    <row r="14" spans="1:6" ht="11.25" customHeight="1">
      <c r="A14" s="15"/>
      <c r="B14" s="16" t="s">
        <v>25</v>
      </c>
      <c r="C14" s="17" t="s">
        <v>6</v>
      </c>
      <c r="D14" s="26">
        <f>D15</f>
        <v>143137</v>
      </c>
      <c r="E14" s="27">
        <f>E15</f>
        <v>142887</v>
      </c>
      <c r="F14" s="22">
        <f t="shared" si="0"/>
        <v>99.82534215471891</v>
      </c>
    </row>
    <row r="15" spans="1:7" ht="22.5">
      <c r="A15" s="15"/>
      <c r="B15" s="28" t="s">
        <v>26</v>
      </c>
      <c r="C15" s="29" t="s">
        <v>6</v>
      </c>
      <c r="D15" s="27">
        <v>143137</v>
      </c>
      <c r="E15" s="27">
        <v>142887</v>
      </c>
      <c r="F15" s="22">
        <f t="shared" si="0"/>
        <v>99.82534215471891</v>
      </c>
      <c r="G15" s="5"/>
    </row>
    <row r="16" spans="1:8" ht="12.75">
      <c r="A16" s="15"/>
      <c r="B16" s="28" t="s">
        <v>27</v>
      </c>
      <c r="C16" s="29" t="s">
        <v>6</v>
      </c>
      <c r="D16" s="27">
        <v>44146</v>
      </c>
      <c r="E16" s="27">
        <v>43480.5</v>
      </c>
      <c r="F16" s="22">
        <f t="shared" si="0"/>
        <v>98.49250215195035</v>
      </c>
      <c r="G16" s="5"/>
      <c r="H16" s="5"/>
    </row>
    <row r="17" spans="1:6" ht="12.75">
      <c r="A17" s="15"/>
      <c r="B17" s="28" t="s">
        <v>28</v>
      </c>
      <c r="C17" s="29" t="s">
        <v>6</v>
      </c>
      <c r="D17" s="30"/>
      <c r="E17" s="27"/>
      <c r="F17" s="26"/>
    </row>
    <row r="18" spans="1:8" ht="12.75">
      <c r="A18" s="15"/>
      <c r="B18" s="28" t="s">
        <v>29</v>
      </c>
      <c r="C18" s="29" t="s">
        <v>6</v>
      </c>
      <c r="D18" s="30"/>
      <c r="E18" s="27"/>
      <c r="F18" s="26"/>
      <c r="H18" s="5"/>
    </row>
    <row r="19" spans="1:6" ht="12.75">
      <c r="A19" s="15"/>
      <c r="B19" s="28" t="s">
        <v>30</v>
      </c>
      <c r="C19" s="29" t="s">
        <v>6</v>
      </c>
      <c r="D19" s="30">
        <v>576</v>
      </c>
      <c r="E19" s="27">
        <v>576</v>
      </c>
      <c r="F19" s="26">
        <f t="shared" si="0"/>
        <v>100</v>
      </c>
    </row>
    <row r="20" spans="1:7" ht="22.5">
      <c r="A20" s="15" t="s">
        <v>31</v>
      </c>
      <c r="B20" s="23" t="s">
        <v>32</v>
      </c>
      <c r="C20" s="24" t="s">
        <v>6</v>
      </c>
      <c r="D20" s="31">
        <f>D35+D37+D38+D39+D27+D34</f>
        <v>143713</v>
      </c>
      <c r="E20" s="31">
        <f>E35+E37+E38+E39+E27+E34</f>
        <v>143462.6</v>
      </c>
      <c r="F20" s="32">
        <f t="shared" si="0"/>
        <v>99.82576384878196</v>
      </c>
      <c r="G20" s="5"/>
    </row>
    <row r="21" spans="1:7" ht="22.5">
      <c r="A21" s="15"/>
      <c r="B21" s="28" t="s">
        <v>33</v>
      </c>
      <c r="C21" s="29" t="s">
        <v>6</v>
      </c>
      <c r="D21" s="33">
        <f>D35+D37+D38+D39</f>
        <v>99567</v>
      </c>
      <c r="E21" s="27">
        <f>E35+E37+E38+E39</f>
        <v>99317</v>
      </c>
      <c r="F21" s="22">
        <f t="shared" si="0"/>
        <v>99.74891279239105</v>
      </c>
      <c r="G21" s="5"/>
    </row>
    <row r="22" spans="1:7" ht="16.5" customHeight="1" hidden="1">
      <c r="A22" s="15" t="s">
        <v>34</v>
      </c>
      <c r="B22" s="34" t="s">
        <v>35</v>
      </c>
      <c r="C22" s="29" t="s">
        <v>6</v>
      </c>
      <c r="D22" s="35">
        <f>D23+D35+D37+D38+D39</f>
        <v>183167.60000000003</v>
      </c>
      <c r="E22" s="36">
        <f>E23+E35+E37+E38+E39</f>
        <v>182917.2</v>
      </c>
      <c r="F22" s="22">
        <f t="shared" si="0"/>
        <v>99.86329460013668</v>
      </c>
      <c r="G22" s="5"/>
    </row>
    <row r="23" spans="1:7" ht="16.5" customHeight="1" hidden="1">
      <c r="A23" s="15"/>
      <c r="B23" s="37" t="s">
        <v>36</v>
      </c>
      <c r="C23" s="29" t="s">
        <v>6</v>
      </c>
      <c r="D23" s="35">
        <f>D24+D27</f>
        <v>83600.6</v>
      </c>
      <c r="E23" s="36">
        <f>E24+E27</f>
        <v>83600.2</v>
      </c>
      <c r="F23" s="22">
        <f t="shared" si="0"/>
        <v>99.99952153453442</v>
      </c>
      <c r="G23" s="5"/>
    </row>
    <row r="24" spans="1:7" ht="16.5" customHeight="1" hidden="1">
      <c r="A24" s="15"/>
      <c r="B24" s="38" t="s">
        <v>37</v>
      </c>
      <c r="C24" s="29" t="s">
        <v>6</v>
      </c>
      <c r="D24" s="33">
        <f>D29</f>
        <v>77326.2</v>
      </c>
      <c r="E24" s="27">
        <f>E29</f>
        <v>77326.2</v>
      </c>
      <c r="F24" s="22"/>
      <c r="G24" s="5"/>
    </row>
    <row r="25" spans="1:6" ht="12.75">
      <c r="A25" s="15"/>
      <c r="B25" s="28" t="s">
        <v>38</v>
      </c>
      <c r="C25" s="29" t="s">
        <v>6</v>
      </c>
      <c r="D25" s="27">
        <v>2316.7</v>
      </c>
      <c r="E25" s="27">
        <f>D25</f>
        <v>2316.7</v>
      </c>
      <c r="F25" s="22">
        <f>E25/D25*100</f>
        <v>100</v>
      </c>
    </row>
    <row r="26" spans="1:6" ht="22.5">
      <c r="A26" s="15"/>
      <c r="B26" s="38" t="s">
        <v>39</v>
      </c>
      <c r="C26" s="29" t="s">
        <v>6</v>
      </c>
      <c r="D26" s="27"/>
      <c r="E26" s="30"/>
      <c r="F26" s="22"/>
    </row>
    <row r="27" spans="1:6" ht="22.5">
      <c r="A27" s="15"/>
      <c r="B27" s="38" t="s">
        <v>39</v>
      </c>
      <c r="C27" s="29" t="s">
        <v>6</v>
      </c>
      <c r="D27" s="27">
        <f>(D16)-D34</f>
        <v>6274.4000000000015</v>
      </c>
      <c r="E27" s="27">
        <v>6274</v>
      </c>
      <c r="F27" s="22"/>
    </row>
    <row r="28" spans="1:6" ht="12.75">
      <c r="A28" s="15"/>
      <c r="B28" s="28" t="s">
        <v>38</v>
      </c>
      <c r="C28" s="29"/>
      <c r="D28" s="27"/>
      <c r="E28" s="27"/>
      <c r="F28" s="22"/>
    </row>
    <row r="29" spans="1:7" ht="12.75">
      <c r="A29" s="15"/>
      <c r="B29" s="38" t="s">
        <v>40</v>
      </c>
      <c r="C29" s="39" t="s">
        <v>6</v>
      </c>
      <c r="D29" s="40">
        <f>SUM(D31:D34)</f>
        <v>77326.2</v>
      </c>
      <c r="E29" s="40">
        <f>SUM(E31:E34)</f>
        <v>77326.2</v>
      </c>
      <c r="F29" s="41">
        <f>E29/D29*100</f>
        <v>100</v>
      </c>
      <c r="G29" s="6"/>
    </row>
    <row r="30" spans="1:7" ht="12.75">
      <c r="A30" s="15"/>
      <c r="B30" s="28" t="s">
        <v>41</v>
      </c>
      <c r="C30" s="42"/>
      <c r="D30" s="43"/>
      <c r="E30" s="30"/>
      <c r="F30" s="22"/>
      <c r="G30" s="6"/>
    </row>
    <row r="31" spans="1:7" ht="12.75">
      <c r="A31" s="15"/>
      <c r="B31" s="44" t="s">
        <v>42</v>
      </c>
      <c r="C31" s="29"/>
      <c r="D31" s="33">
        <v>2287.9</v>
      </c>
      <c r="E31" s="33">
        <v>2287.9</v>
      </c>
      <c r="F31" s="59">
        <f>E31/D31*100</f>
        <v>100</v>
      </c>
      <c r="G31" s="5"/>
    </row>
    <row r="32" spans="1:7" ht="12.75">
      <c r="A32" s="15"/>
      <c r="B32" s="44" t="s">
        <v>43</v>
      </c>
      <c r="C32" s="42"/>
      <c r="D32" s="33">
        <v>12906.6</v>
      </c>
      <c r="E32" s="33">
        <v>12906.6</v>
      </c>
      <c r="F32" s="59">
        <f>E32/D32*100</f>
        <v>100</v>
      </c>
      <c r="G32" s="5"/>
    </row>
    <row r="33" spans="1:6" ht="16.5" customHeight="1" hidden="1">
      <c r="A33" s="15"/>
      <c r="B33" s="44" t="s">
        <v>44</v>
      </c>
      <c r="C33" s="42"/>
      <c r="D33" s="33">
        <v>24260.1</v>
      </c>
      <c r="E33" s="33">
        <v>24260.1</v>
      </c>
      <c r="F33" s="59">
        <f>E33/D33*100</f>
        <v>100</v>
      </c>
    </row>
    <row r="34" spans="1:6" ht="12.75">
      <c r="A34" s="15"/>
      <c r="B34" s="44" t="s">
        <v>45</v>
      </c>
      <c r="C34" s="42"/>
      <c r="D34" s="33">
        <v>37871.6</v>
      </c>
      <c r="E34" s="33">
        <v>37871.6</v>
      </c>
      <c r="F34" s="59">
        <f>E34/D34*100</f>
        <v>100</v>
      </c>
    </row>
    <row r="35" spans="1:6" ht="12.75">
      <c r="A35" s="15"/>
      <c r="B35" s="34" t="s">
        <v>46</v>
      </c>
      <c r="C35" s="29" t="s">
        <v>6</v>
      </c>
      <c r="D35" s="36">
        <v>48791.5</v>
      </c>
      <c r="E35" s="36">
        <v>48656</v>
      </c>
      <c r="F35" s="26">
        <f>E35/D35*100</f>
        <v>99.72228769355318</v>
      </c>
    </row>
    <row r="36" spans="1:6" ht="12.75">
      <c r="A36" s="15"/>
      <c r="B36" s="34" t="s">
        <v>47</v>
      </c>
      <c r="C36" s="29"/>
      <c r="D36" s="36"/>
      <c r="E36" s="36"/>
      <c r="F36" s="26"/>
    </row>
    <row r="37" spans="1:6" ht="12.75">
      <c r="A37" s="15"/>
      <c r="B37" s="44" t="s">
        <v>48</v>
      </c>
      <c r="C37" s="29" t="s">
        <v>6</v>
      </c>
      <c r="D37" s="36">
        <f>17225.2</f>
        <v>17225.2</v>
      </c>
      <c r="E37" s="36">
        <v>17213</v>
      </c>
      <c r="F37" s="26">
        <f>E37/D37*100</f>
        <v>99.9291735364466</v>
      </c>
    </row>
    <row r="38" spans="1:6" ht="12.75">
      <c r="A38" s="15"/>
      <c r="B38" s="34" t="s">
        <v>49</v>
      </c>
      <c r="C38" s="29" t="s">
        <v>6</v>
      </c>
      <c r="D38" s="36">
        <v>32974.3</v>
      </c>
      <c r="E38" s="36">
        <v>32872</v>
      </c>
      <c r="F38" s="26">
        <f>E38/D38*100</f>
        <v>99.68975838759275</v>
      </c>
    </row>
    <row r="39" spans="1:6" ht="12.75">
      <c r="A39" s="15"/>
      <c r="B39" s="34" t="s">
        <v>50</v>
      </c>
      <c r="C39" s="29" t="s">
        <v>6</v>
      </c>
      <c r="D39" s="36">
        <f>D19</f>
        <v>576</v>
      </c>
      <c r="E39" s="36">
        <v>576</v>
      </c>
      <c r="F39" s="22"/>
    </row>
    <row r="40" spans="1:6" ht="19.5" customHeight="1">
      <c r="A40" s="15">
        <v>4</v>
      </c>
      <c r="B40" s="45" t="s">
        <v>51</v>
      </c>
      <c r="C40" s="24" t="s">
        <v>6</v>
      </c>
      <c r="D40" s="46">
        <f>D13-D20</f>
        <v>0</v>
      </c>
      <c r="E40" s="31">
        <f>E13-E20</f>
        <v>250.39999999999418</v>
      </c>
      <c r="F40" s="47"/>
    </row>
    <row r="41" spans="1:6" ht="15" customHeight="1">
      <c r="A41" s="15">
        <v>5</v>
      </c>
      <c r="B41" s="44" t="s">
        <v>52</v>
      </c>
      <c r="C41" s="29" t="s">
        <v>6</v>
      </c>
      <c r="D41" s="36">
        <f>SUM(D42:D47)</f>
        <v>77326.2</v>
      </c>
      <c r="E41" s="36">
        <f>SUM(E42:E47)</f>
        <v>77326.2</v>
      </c>
      <c r="F41" s="26"/>
    </row>
    <row r="42" spans="1:6" ht="17.25" customHeight="1">
      <c r="A42" s="15"/>
      <c r="B42" s="44" t="s">
        <v>53</v>
      </c>
      <c r="C42" s="29" t="s">
        <v>6</v>
      </c>
      <c r="D42" s="33">
        <f aca="true" t="shared" si="1" ref="D42:E45">D31</f>
        <v>2287.9</v>
      </c>
      <c r="E42" s="33">
        <f t="shared" si="1"/>
        <v>2287.9</v>
      </c>
      <c r="F42" s="26"/>
    </row>
    <row r="43" spans="1:6" s="7" customFormat="1" ht="12.75">
      <c r="A43" s="15"/>
      <c r="B43" s="44" t="s">
        <v>43</v>
      </c>
      <c r="C43" s="29" t="s">
        <v>6</v>
      </c>
      <c r="D43" s="33">
        <f t="shared" si="1"/>
        <v>12906.6</v>
      </c>
      <c r="E43" s="33">
        <f t="shared" si="1"/>
        <v>12906.6</v>
      </c>
      <c r="F43" s="26"/>
    </row>
    <row r="44" spans="1:6" s="7" customFormat="1" ht="12.75">
      <c r="A44" s="15"/>
      <c r="B44" s="44" t="s">
        <v>44</v>
      </c>
      <c r="C44" s="29" t="s">
        <v>6</v>
      </c>
      <c r="D44" s="33">
        <f t="shared" si="1"/>
        <v>24260.1</v>
      </c>
      <c r="E44" s="33">
        <f t="shared" si="1"/>
        <v>24260.1</v>
      </c>
      <c r="F44" s="26"/>
    </row>
    <row r="45" spans="1:6" ht="12.75" customHeight="1">
      <c r="A45" s="15"/>
      <c r="B45" s="48" t="s">
        <v>54</v>
      </c>
      <c r="C45" s="29" t="s">
        <v>6</v>
      </c>
      <c r="D45" s="49">
        <f t="shared" si="1"/>
        <v>37871.6</v>
      </c>
      <c r="E45" s="49">
        <f t="shared" si="1"/>
        <v>37871.6</v>
      </c>
      <c r="F45" s="26"/>
    </row>
    <row r="46" spans="1:6" ht="18.75" customHeight="1">
      <c r="A46" s="15"/>
      <c r="B46" s="48" t="s">
        <v>55</v>
      </c>
      <c r="C46" s="29" t="s">
        <v>6</v>
      </c>
      <c r="D46" s="49"/>
      <c r="E46" s="27"/>
      <c r="F46" s="22"/>
    </row>
    <row r="47" spans="1:6" ht="12.75">
      <c r="A47" s="15"/>
      <c r="B47" s="48" t="s">
        <v>56</v>
      </c>
      <c r="C47" s="29" t="s">
        <v>6</v>
      </c>
      <c r="D47" s="27"/>
      <c r="E47" s="30"/>
      <c r="F47" s="22"/>
    </row>
    <row r="48" spans="1:6" ht="12.75">
      <c r="A48" s="15">
        <v>6</v>
      </c>
      <c r="B48" s="44" t="s">
        <v>57</v>
      </c>
      <c r="C48" s="29" t="s">
        <v>6</v>
      </c>
      <c r="D48" s="30"/>
      <c r="E48" s="30">
        <v>26956</v>
      </c>
      <c r="F48" s="30"/>
    </row>
    <row r="49" spans="1:6" s="8" customFormat="1" ht="12.75">
      <c r="A49" s="15">
        <v>7</v>
      </c>
      <c r="B49" s="44" t="s">
        <v>58</v>
      </c>
      <c r="C49" s="29" t="s">
        <v>6</v>
      </c>
      <c r="D49" s="50"/>
      <c r="E49" s="27">
        <v>3915</v>
      </c>
      <c r="F49" s="30"/>
    </row>
    <row r="50" spans="1:6" s="8" customFormat="1" ht="22.5">
      <c r="A50" s="15">
        <v>8</v>
      </c>
      <c r="B50" s="44" t="s">
        <v>59</v>
      </c>
      <c r="C50" s="29" t="s">
        <v>6</v>
      </c>
      <c r="D50" s="50"/>
      <c r="E50" s="30"/>
      <c r="F50" s="22"/>
    </row>
    <row r="51" spans="1:6" ht="12.75">
      <c r="A51" s="15"/>
      <c r="B51" s="48" t="s">
        <v>60</v>
      </c>
      <c r="C51" s="29" t="s">
        <v>6</v>
      </c>
      <c r="D51" s="50"/>
      <c r="E51" s="30">
        <v>4860</v>
      </c>
      <c r="F51" s="22"/>
    </row>
    <row r="52" spans="1:6" ht="12.75">
      <c r="A52" s="15"/>
      <c r="B52" s="48" t="s">
        <v>61</v>
      </c>
      <c r="C52" s="29" t="s">
        <v>6</v>
      </c>
      <c r="D52" s="50"/>
      <c r="E52" s="30">
        <v>4136</v>
      </c>
      <c r="F52" s="22"/>
    </row>
    <row r="53" spans="1:6" ht="15.75" customHeight="1">
      <c r="A53" s="15">
        <v>9</v>
      </c>
      <c r="B53" s="44" t="s">
        <v>62</v>
      </c>
      <c r="C53" s="29" t="s">
        <v>7</v>
      </c>
      <c r="D53" s="27">
        <v>11564</v>
      </c>
      <c r="E53" s="27">
        <v>11070</v>
      </c>
      <c r="F53" s="22">
        <f>E53/D53*100</f>
        <v>95.72812175717745</v>
      </c>
    </row>
    <row r="54" spans="1:6" ht="18.75" customHeight="1">
      <c r="A54" s="15">
        <v>10</v>
      </c>
      <c r="B54" s="44" t="s">
        <v>63</v>
      </c>
      <c r="C54" s="29" t="s">
        <v>8</v>
      </c>
      <c r="D54" s="27">
        <v>562</v>
      </c>
      <c r="E54" s="27">
        <v>353</v>
      </c>
      <c r="F54" s="22">
        <f>E54/D54*100</f>
        <v>62.811387900355875</v>
      </c>
    </row>
    <row r="55" spans="1:6" ht="12.75">
      <c r="A55" s="15"/>
      <c r="B55" s="48" t="s">
        <v>64</v>
      </c>
      <c r="C55" s="29" t="s">
        <v>8</v>
      </c>
      <c r="D55" s="27">
        <v>88</v>
      </c>
      <c r="E55" s="27">
        <v>72</v>
      </c>
      <c r="F55" s="22">
        <f>E55/D55*100</f>
        <v>81.81818181818183</v>
      </c>
    </row>
    <row r="56" spans="1:6" ht="15" customHeight="1">
      <c r="A56" s="15"/>
      <c r="B56" s="48" t="s">
        <v>65</v>
      </c>
      <c r="C56" s="29" t="s">
        <v>8</v>
      </c>
      <c r="D56" s="27">
        <f>D54-D55</f>
        <v>474</v>
      </c>
      <c r="E56" s="27">
        <f>E54-E55</f>
        <v>281</v>
      </c>
      <c r="F56" s="22">
        <f>E56/D56*100</f>
        <v>59.28270042194092</v>
      </c>
    </row>
    <row r="57" spans="1:6" ht="12.75">
      <c r="A57" s="15">
        <v>11</v>
      </c>
      <c r="B57" s="44" t="s">
        <v>66</v>
      </c>
      <c r="C57" s="29" t="s">
        <v>67</v>
      </c>
      <c r="D57" s="51" t="s">
        <v>68</v>
      </c>
      <c r="E57" s="51"/>
      <c r="F57" s="22">
        <f>E57/D57*100</f>
        <v>0</v>
      </c>
    </row>
    <row r="58" spans="1:6" ht="18">
      <c r="A58" s="15">
        <v>12</v>
      </c>
      <c r="B58" s="52" t="s">
        <v>69</v>
      </c>
      <c r="C58" s="29" t="s">
        <v>9</v>
      </c>
      <c r="D58" s="50"/>
      <c r="E58" s="27"/>
      <c r="F58" s="22"/>
    </row>
    <row r="59" spans="1:6" ht="12.75">
      <c r="A59" s="15">
        <v>14</v>
      </c>
      <c r="B59" s="48" t="s">
        <v>70</v>
      </c>
      <c r="C59" s="29" t="s">
        <v>6</v>
      </c>
      <c r="D59" s="50"/>
      <c r="E59" s="30">
        <v>5755</v>
      </c>
      <c r="F59" s="22"/>
    </row>
    <row r="60" spans="1:6" ht="12.75">
      <c r="A60" s="15"/>
      <c r="B60" s="48" t="s">
        <v>71</v>
      </c>
      <c r="C60" s="29" t="s">
        <v>72</v>
      </c>
      <c r="D60" s="50"/>
      <c r="E60" s="27">
        <v>665</v>
      </c>
      <c r="F60" s="22"/>
    </row>
    <row r="61" spans="1:6" ht="12.75">
      <c r="A61" s="15">
        <v>15</v>
      </c>
      <c r="B61" s="63" t="s">
        <v>10</v>
      </c>
      <c r="C61" s="64"/>
      <c r="D61" s="65"/>
      <c r="E61" s="50"/>
      <c r="F61" s="22"/>
    </row>
    <row r="62" spans="1:6" ht="12.75">
      <c r="A62" s="15"/>
      <c r="B62" s="48" t="s">
        <v>73</v>
      </c>
      <c r="C62" s="29" t="s">
        <v>74</v>
      </c>
      <c r="D62" s="30">
        <v>7902.2</v>
      </c>
      <c r="E62" s="30">
        <v>7902.2</v>
      </c>
      <c r="F62" s="30">
        <f>E62/D62*100</f>
        <v>100</v>
      </c>
    </row>
    <row r="63" spans="1:6" ht="12.75">
      <c r="A63" s="15"/>
      <c r="B63" s="48" t="s">
        <v>75</v>
      </c>
      <c r="C63" s="29" t="s">
        <v>74</v>
      </c>
      <c r="D63" s="30">
        <v>45098</v>
      </c>
      <c r="E63" s="30">
        <v>45098</v>
      </c>
      <c r="F63" s="30">
        <f>E63/D63*100</f>
        <v>100</v>
      </c>
    </row>
    <row r="64" spans="1:6" ht="12.75">
      <c r="A64" s="15"/>
      <c r="B64" s="48" t="s">
        <v>76</v>
      </c>
      <c r="C64" s="29" t="s">
        <v>77</v>
      </c>
      <c r="D64" s="50"/>
      <c r="E64" s="50"/>
      <c r="F64" s="30"/>
    </row>
    <row r="65" spans="1:6" ht="12.75">
      <c r="A65" s="15"/>
      <c r="B65" s="48" t="s">
        <v>78</v>
      </c>
      <c r="C65" s="29" t="s">
        <v>77</v>
      </c>
      <c r="D65" s="30">
        <v>6145</v>
      </c>
      <c r="E65" s="30">
        <v>6145</v>
      </c>
      <c r="F65" s="30">
        <f>E65/D65*100</f>
        <v>100</v>
      </c>
    </row>
    <row r="66" spans="1:6" ht="12.75">
      <c r="A66" s="15"/>
      <c r="B66" s="48" t="s">
        <v>79</v>
      </c>
      <c r="C66" s="29" t="s">
        <v>77</v>
      </c>
      <c r="D66" s="30"/>
      <c r="E66" s="30"/>
      <c r="F66" s="30"/>
    </row>
    <row r="67" spans="1:6" ht="12.75">
      <c r="A67" s="15"/>
      <c r="B67" s="48" t="s">
        <v>80</v>
      </c>
      <c r="C67" s="29" t="s">
        <v>77</v>
      </c>
      <c r="D67" s="30">
        <v>2008</v>
      </c>
      <c r="E67" s="30">
        <v>2008</v>
      </c>
      <c r="F67" s="30">
        <f>E67/D67*100</f>
        <v>100</v>
      </c>
    </row>
    <row r="68" spans="1:6" ht="12.75">
      <c r="A68" s="15"/>
      <c r="B68" s="48" t="s">
        <v>81</v>
      </c>
      <c r="C68" s="29" t="s">
        <v>77</v>
      </c>
      <c r="D68" s="30"/>
      <c r="E68" s="30"/>
      <c r="F68" s="30"/>
    </row>
    <row r="69" spans="1:6" ht="12.75">
      <c r="A69" s="15"/>
      <c r="B69" s="48" t="s">
        <v>82</v>
      </c>
      <c r="C69" s="29" t="s">
        <v>77</v>
      </c>
      <c r="D69" s="30">
        <v>18014</v>
      </c>
      <c r="E69" s="30">
        <v>18014</v>
      </c>
      <c r="F69" s="30">
        <f>E69/D69*100</f>
        <v>100</v>
      </c>
    </row>
    <row r="70" spans="1:6" ht="12.75">
      <c r="A70" s="15"/>
      <c r="B70" s="48" t="s">
        <v>83</v>
      </c>
      <c r="C70" s="29" t="s">
        <v>77</v>
      </c>
      <c r="D70" s="50"/>
      <c r="E70" s="27"/>
      <c r="F70" s="30"/>
    </row>
    <row r="71" spans="1:6" ht="12.75">
      <c r="A71" s="15"/>
      <c r="B71" s="48" t="s">
        <v>84</v>
      </c>
      <c r="C71" s="29" t="s">
        <v>9</v>
      </c>
      <c r="D71" s="27">
        <v>2</v>
      </c>
      <c r="E71" s="27">
        <v>2</v>
      </c>
      <c r="F71" s="30">
        <f>E71/D71*100</f>
        <v>100</v>
      </c>
    </row>
    <row r="72" spans="1:6" ht="12.75">
      <c r="A72" s="15">
        <v>16</v>
      </c>
      <c r="B72" s="63" t="s">
        <v>11</v>
      </c>
      <c r="C72" s="64"/>
      <c r="D72" s="65"/>
      <c r="E72" s="50"/>
      <c r="F72" s="30"/>
    </row>
    <row r="73" spans="1:6" ht="12.75">
      <c r="A73" s="15"/>
      <c r="B73" s="48" t="s">
        <v>85</v>
      </c>
      <c r="C73" s="29" t="s">
        <v>74</v>
      </c>
      <c r="D73" s="53">
        <v>4.974</v>
      </c>
      <c r="E73" s="53">
        <v>4.99</v>
      </c>
      <c r="F73" s="30">
        <f aca="true" t="shared" si="2" ref="F73:F78">E73/D73*100</f>
        <v>100.32167269802976</v>
      </c>
    </row>
    <row r="74" spans="1:6" ht="12.75">
      <c r="A74" s="15"/>
      <c r="B74" s="48" t="s">
        <v>86</v>
      </c>
      <c r="C74" s="29" t="s">
        <v>77</v>
      </c>
      <c r="D74" s="50">
        <v>0.745</v>
      </c>
      <c r="E74" s="50">
        <v>0.864</v>
      </c>
      <c r="F74" s="27">
        <f t="shared" si="2"/>
        <v>115.97315436241611</v>
      </c>
    </row>
    <row r="75" spans="1:6" ht="12.75">
      <c r="A75" s="15"/>
      <c r="B75" s="48" t="s">
        <v>87</v>
      </c>
      <c r="C75" s="29" t="s">
        <v>77</v>
      </c>
      <c r="D75" s="50">
        <v>0.675</v>
      </c>
      <c r="E75" s="50">
        <v>0.779</v>
      </c>
      <c r="F75" s="27">
        <f t="shared" si="2"/>
        <v>115.4074074074074</v>
      </c>
    </row>
    <row r="76" spans="1:6" ht="12.75">
      <c r="A76" s="15"/>
      <c r="B76" s="48" t="s">
        <v>88</v>
      </c>
      <c r="C76" s="29" t="s">
        <v>77</v>
      </c>
      <c r="D76" s="50">
        <v>0.952</v>
      </c>
      <c r="E76" s="50">
        <v>0.96</v>
      </c>
      <c r="F76" s="27">
        <f t="shared" si="2"/>
        <v>100.84033613445378</v>
      </c>
    </row>
    <row r="77" spans="1:6" ht="12.75">
      <c r="A77" s="15"/>
      <c r="B77" s="48" t="s">
        <v>89</v>
      </c>
      <c r="C77" s="29" t="s">
        <v>77</v>
      </c>
      <c r="D77" s="50">
        <v>2.447</v>
      </c>
      <c r="E77" s="50">
        <v>2.501</v>
      </c>
      <c r="F77" s="27">
        <f t="shared" si="2"/>
        <v>102.20678381691867</v>
      </c>
    </row>
    <row r="78" spans="1:6" ht="12.75">
      <c r="A78" s="15"/>
      <c r="B78" s="48" t="s">
        <v>90</v>
      </c>
      <c r="C78" s="29" t="s">
        <v>9</v>
      </c>
      <c r="D78" s="27">
        <v>89</v>
      </c>
      <c r="E78" s="27">
        <v>90</v>
      </c>
      <c r="F78" s="30">
        <f t="shared" si="2"/>
        <v>101.12359550561798</v>
      </c>
    </row>
    <row r="79" spans="1:6" ht="25.5">
      <c r="A79"/>
      <c r="B79" s="54" t="s">
        <v>91</v>
      </c>
      <c r="C79" s="55"/>
      <c r="D79" s="55"/>
      <c r="E79" s="66" t="s">
        <v>92</v>
      </c>
      <c r="F79" s="66"/>
    </row>
    <row r="80" spans="1:6" ht="12.75">
      <c r="A80"/>
      <c r="B80" s="56" t="s">
        <v>93</v>
      </c>
      <c r="C80" s="55"/>
      <c r="D80" s="55"/>
      <c r="E80" s="60" t="s">
        <v>94</v>
      </c>
      <c r="F80" s="60"/>
    </row>
    <row r="81" spans="1:6" ht="24">
      <c r="A81"/>
      <c r="B81" s="57" t="s">
        <v>97</v>
      </c>
      <c r="C81" s="58"/>
      <c r="D81" s="58"/>
      <c r="E81" s="61" t="s">
        <v>95</v>
      </c>
      <c r="F81" s="61"/>
    </row>
  </sheetData>
  <sheetProtection/>
  <mergeCells count="13">
    <mergeCell ref="B1:F1"/>
    <mergeCell ref="B2:F2"/>
    <mergeCell ref="A5:A6"/>
    <mergeCell ref="B5:B6"/>
    <mergeCell ref="C5:C6"/>
    <mergeCell ref="D5:E5"/>
    <mergeCell ref="E80:F80"/>
    <mergeCell ref="E81:F81"/>
    <mergeCell ref="B3:F3"/>
    <mergeCell ref="B61:D61"/>
    <mergeCell ref="B72:D72"/>
    <mergeCell ref="E79:F79"/>
    <mergeCell ref="F5:F6"/>
  </mergeCells>
  <printOptions horizontalCentered="1"/>
  <pageMargins left="0.6692913385826772" right="0.1968503937007874" top="0" bottom="0" header="0" footer="0"/>
  <pageSetup fitToHeight="1" fitToWidth="1" horizontalDpi="120" verticalDpi="12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Гульфира</dc:creator>
  <cp:keywords/>
  <dc:description/>
  <cp:lastModifiedBy>Admin</cp:lastModifiedBy>
  <cp:lastPrinted>2012-03-26T10:21:48Z</cp:lastPrinted>
  <dcterms:created xsi:type="dcterms:W3CDTF">2012-02-08T13:49:13Z</dcterms:created>
  <dcterms:modified xsi:type="dcterms:W3CDTF">2012-05-30T04:47:24Z</dcterms:modified>
  <cp:category/>
  <cp:version/>
  <cp:contentType/>
  <cp:contentStatus/>
</cp:coreProperties>
</file>